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Sheet1" sheetId="1" r:id="rId1"/>
  </sheets>
  <definedNames>
    <definedName name="_xlnm.Print_Area" localSheetId="0">Sheet1!$A$1:$H$774</definedName>
  </definedNames>
  <calcPr calcId="124519"/>
</workbook>
</file>

<file path=xl/calcChain.xml><?xml version="1.0" encoding="utf-8"?>
<calcChain xmlns="http://schemas.openxmlformats.org/spreadsheetml/2006/main">
  <c r="G90" i="1"/>
  <c r="G93"/>
  <c r="H70"/>
  <c r="H68"/>
  <c r="H67"/>
  <c r="H65"/>
  <c r="H63"/>
  <c r="H60"/>
  <c r="H59"/>
  <c r="H58"/>
  <c r="H57"/>
  <c r="H56"/>
  <c r="H54"/>
  <c r="H53"/>
  <c r="H52"/>
  <c r="H51"/>
  <c r="H50"/>
  <c r="H48"/>
  <c r="H47"/>
  <c r="H45"/>
  <c r="H44"/>
  <c r="H43"/>
  <c r="H42"/>
  <c r="H40"/>
  <c r="H39"/>
  <c r="H762"/>
  <c r="H760"/>
  <c r="H759"/>
  <c r="H758"/>
  <c r="H757"/>
  <c r="H756"/>
  <c r="H755"/>
  <c r="H753"/>
  <c r="H752"/>
  <c r="H750"/>
  <c r="H749"/>
  <c r="H747"/>
  <c r="H746"/>
  <c r="H745"/>
  <c r="H744"/>
  <c r="H743"/>
  <c r="H739"/>
  <c r="H737"/>
  <c r="H736"/>
  <c r="H735"/>
  <c r="H734"/>
  <c r="H732"/>
  <c r="H731"/>
  <c r="H729"/>
  <c r="H728"/>
  <c r="H726"/>
  <c r="H725"/>
  <c r="H724"/>
  <c r="H723"/>
  <c r="H722"/>
  <c r="H714"/>
  <c r="H713"/>
  <c r="H712"/>
  <c r="H711"/>
  <c r="H709"/>
  <c r="H708"/>
  <c r="H706"/>
  <c r="H705"/>
  <c r="H703"/>
  <c r="H702"/>
  <c r="H701"/>
  <c r="H700"/>
  <c r="H699"/>
  <c r="H695"/>
  <c r="H693"/>
  <c r="H692"/>
  <c r="H690"/>
  <c r="H689"/>
  <c r="H688"/>
  <c r="H687"/>
  <c r="H686"/>
  <c r="H685"/>
  <c r="H683"/>
  <c r="H682"/>
  <c r="H680"/>
  <c r="H679"/>
  <c r="H677"/>
  <c r="H676"/>
  <c r="H675"/>
  <c r="H674"/>
  <c r="H673"/>
  <c r="H665"/>
  <c r="H664"/>
  <c r="H663"/>
  <c r="H662"/>
  <c r="H660"/>
  <c r="H659"/>
  <c r="H657"/>
  <c r="H656"/>
  <c r="H654"/>
  <c r="H653"/>
  <c r="H652"/>
  <c r="H651"/>
  <c r="H650"/>
  <c r="H646"/>
  <c r="H645"/>
  <c r="H644"/>
  <c r="H643"/>
  <c r="H641"/>
  <c r="H640"/>
  <c r="H638"/>
  <c r="H637"/>
  <c r="H635"/>
  <c r="H634"/>
  <c r="H633"/>
  <c r="H632"/>
  <c r="H631"/>
  <c r="H625"/>
  <c r="H624"/>
  <c r="H623"/>
  <c r="H622"/>
  <c r="H620"/>
  <c r="H619"/>
  <c r="H617"/>
  <c r="H616"/>
  <c r="H614"/>
  <c r="H613"/>
  <c r="H612"/>
  <c r="H611"/>
  <c r="H610"/>
  <c r="H606"/>
  <c r="H605"/>
  <c r="H604"/>
  <c r="H603"/>
  <c r="H601"/>
  <c r="H600"/>
  <c r="H598"/>
  <c r="H597"/>
  <c r="H595"/>
  <c r="H594"/>
  <c r="H593"/>
  <c r="H592"/>
  <c r="H591"/>
  <c r="H583"/>
  <c r="H582"/>
  <c r="H581"/>
  <c r="H579"/>
  <c r="H578"/>
  <c r="H575"/>
  <c r="H573"/>
  <c r="H572"/>
  <c r="H571"/>
  <c r="H570"/>
  <c r="H569"/>
  <c r="H567"/>
  <c r="H564"/>
  <c r="H559"/>
  <c r="H555"/>
  <c r="H552"/>
  <c r="H550"/>
  <c r="H549"/>
  <c r="H547"/>
  <c r="H546"/>
  <c r="H540"/>
  <c r="H539"/>
  <c r="H538"/>
  <c r="H537"/>
  <c r="H536"/>
  <c r="H534"/>
  <c r="H533"/>
  <c r="H531"/>
  <c r="H530"/>
  <c r="H528"/>
  <c r="H527"/>
  <c r="H526"/>
  <c r="H525"/>
  <c r="H524"/>
  <c r="H520"/>
  <c r="H519"/>
  <c r="H518"/>
  <c r="H517"/>
  <c r="H516"/>
  <c r="H514"/>
  <c r="H513"/>
  <c r="H511"/>
  <c r="H510"/>
  <c r="H508"/>
  <c r="H507"/>
  <c r="H506"/>
  <c r="H505"/>
  <c r="H504"/>
  <c r="H496"/>
  <c r="H495"/>
  <c r="H494"/>
  <c r="H493"/>
  <c r="H492"/>
  <c r="H490"/>
  <c r="H489"/>
  <c r="H487"/>
  <c r="H486"/>
  <c r="H484"/>
  <c r="H483"/>
  <c r="H482"/>
  <c r="H481"/>
  <c r="H480"/>
  <c r="H476"/>
  <c r="H475"/>
  <c r="H474"/>
  <c r="H473"/>
  <c r="H471"/>
  <c r="H470"/>
  <c r="H468"/>
  <c r="H467"/>
  <c r="H465"/>
  <c r="H464"/>
  <c r="H463"/>
  <c r="H462"/>
  <c r="H461"/>
  <c r="H453"/>
  <c r="H452"/>
  <c r="H451"/>
  <c r="H450"/>
  <c r="H449"/>
  <c r="H447"/>
  <c r="H446"/>
  <c r="H444"/>
  <c r="H443"/>
  <c r="H441"/>
  <c r="H440"/>
  <c r="H439"/>
  <c r="H438"/>
  <c r="H437"/>
  <c r="H433"/>
  <c r="H432"/>
  <c r="H431"/>
  <c r="H430"/>
  <c r="H429"/>
  <c r="H427"/>
  <c r="H426"/>
  <c r="H424"/>
  <c r="H423"/>
  <c r="H421"/>
  <c r="H420"/>
  <c r="H419"/>
  <c r="H418"/>
  <c r="H417"/>
  <c r="H410"/>
  <c r="H409"/>
  <c r="H407"/>
  <c r="H406"/>
  <c r="H405"/>
  <c r="H404"/>
  <c r="H402"/>
  <c r="H401"/>
  <c r="H399"/>
  <c r="H398"/>
  <c r="H396"/>
  <c r="H395"/>
  <c r="H394"/>
  <c r="H393"/>
  <c r="H392"/>
  <c r="H388"/>
  <c r="H387"/>
  <c r="H386"/>
  <c r="H385"/>
  <c r="H384"/>
  <c r="H382"/>
  <c r="H381"/>
  <c r="H379"/>
  <c r="H378"/>
  <c r="H376"/>
  <c r="H375"/>
  <c r="H374"/>
  <c r="H373"/>
  <c r="H372"/>
  <c r="H364"/>
  <c r="H363"/>
  <c r="H362"/>
  <c r="H361"/>
  <c r="H360"/>
  <c r="H358"/>
  <c r="H357"/>
  <c r="H355"/>
  <c r="H354"/>
  <c r="H352"/>
  <c r="H351"/>
  <c r="H350"/>
  <c r="H349"/>
  <c r="H348"/>
  <c r="H344"/>
  <c r="H342"/>
  <c r="H341"/>
  <c r="H340"/>
  <c r="H339"/>
  <c r="H337"/>
  <c r="H336"/>
  <c r="H334"/>
  <c r="H333"/>
  <c r="H331"/>
  <c r="H330"/>
  <c r="H329"/>
  <c r="H328"/>
  <c r="H327"/>
  <c r="H317"/>
  <c r="H316"/>
  <c r="H315"/>
  <c r="H314"/>
  <c r="H312"/>
  <c r="H311"/>
  <c r="H309"/>
  <c r="H308"/>
  <c r="H306"/>
  <c r="H305"/>
  <c r="H304"/>
  <c r="H303"/>
  <c r="H302"/>
  <c r="H298"/>
  <c r="H297"/>
  <c r="H296"/>
  <c r="H295"/>
  <c r="H294"/>
  <c r="H292"/>
  <c r="H291"/>
  <c r="H289"/>
  <c r="H288"/>
  <c r="H286"/>
  <c r="H285"/>
  <c r="H284"/>
  <c r="H283"/>
  <c r="H282"/>
  <c r="H275"/>
  <c r="H274"/>
  <c r="H273"/>
  <c r="H271"/>
  <c r="H270"/>
  <c r="H269"/>
  <c r="H267"/>
  <c r="H266"/>
  <c r="H265"/>
  <c r="H264"/>
  <c r="H262"/>
  <c r="H261"/>
  <c r="H260"/>
  <c r="H259"/>
  <c r="H258"/>
  <c r="H257"/>
  <c r="H255"/>
  <c r="H254"/>
  <c r="H252"/>
  <c r="H251"/>
  <c r="H250"/>
  <c r="H249"/>
  <c r="H248"/>
  <c r="H247"/>
  <c r="H245"/>
  <c r="H244"/>
  <c r="H243"/>
  <c r="H241"/>
  <c r="H240"/>
  <c r="H238"/>
  <c r="H237"/>
  <c r="H236"/>
  <c r="H235"/>
  <c r="H234"/>
  <c r="H227"/>
  <c r="H225"/>
  <c r="H224"/>
  <c r="H222"/>
  <c r="H221"/>
  <c r="H220"/>
  <c r="H219"/>
  <c r="H218"/>
  <c r="H216"/>
  <c r="H215"/>
  <c r="H214"/>
  <c r="H212"/>
  <c r="H211"/>
  <c r="H209"/>
  <c r="H208"/>
  <c r="H207"/>
  <c r="H206"/>
  <c r="H205"/>
  <c r="H201"/>
  <c r="H200"/>
  <c r="H199"/>
  <c r="H198"/>
  <c r="H197"/>
  <c r="H195"/>
  <c r="H194"/>
  <c r="H192"/>
  <c r="H191"/>
  <c r="H189"/>
  <c r="H188"/>
  <c r="H187"/>
  <c r="H186"/>
  <c r="H185"/>
  <c r="H177"/>
  <c r="H176"/>
  <c r="H175"/>
  <c r="H174"/>
  <c r="H173"/>
  <c r="H172"/>
  <c r="H170"/>
  <c r="H169"/>
  <c r="H167"/>
  <c r="H166"/>
  <c r="H164"/>
  <c r="H163"/>
  <c r="H162"/>
  <c r="H161"/>
  <c r="H160"/>
  <c r="H156"/>
  <c r="H154"/>
  <c r="H153"/>
  <c r="H152"/>
  <c r="H151"/>
  <c r="H150"/>
  <c r="H148"/>
  <c r="H147"/>
  <c r="H145"/>
  <c r="H144"/>
  <c r="H142"/>
  <c r="H141"/>
  <c r="H140"/>
  <c r="H139"/>
  <c r="H138"/>
  <c r="H37"/>
  <c r="H36"/>
  <c r="H35"/>
  <c r="H34"/>
  <c r="G763"/>
  <c r="G761"/>
  <c r="G754"/>
  <c r="G748"/>
  <c r="G740"/>
  <c r="G738"/>
  <c r="G733"/>
  <c r="G727"/>
  <c r="G715"/>
  <c r="G710"/>
  <c r="G704"/>
  <c r="G696"/>
  <c r="G694"/>
  <c r="G691"/>
  <c r="G684"/>
  <c r="G678"/>
  <c r="G666"/>
  <c r="G661"/>
  <c r="G655"/>
  <c r="G647"/>
  <c r="G642"/>
  <c r="G636"/>
  <c r="G626"/>
  <c r="G621"/>
  <c r="G615"/>
  <c r="G607"/>
  <c r="G602"/>
  <c r="G596"/>
  <c r="G584"/>
  <c r="G580"/>
  <c r="G574"/>
  <c r="G565"/>
  <c r="G106" s="1"/>
  <c r="G105" s="1"/>
  <c r="G563"/>
  <c r="G561"/>
  <c r="G557"/>
  <c r="G551"/>
  <c r="G541"/>
  <c r="G535"/>
  <c r="G529"/>
  <c r="G521"/>
  <c r="G515"/>
  <c r="G509"/>
  <c r="G497"/>
  <c r="G491"/>
  <c r="G485"/>
  <c r="G477"/>
  <c r="G472"/>
  <c r="G466"/>
  <c r="G454"/>
  <c r="G448"/>
  <c r="G442"/>
  <c r="G434"/>
  <c r="G428"/>
  <c r="G422"/>
  <c r="G411"/>
  <c r="G408"/>
  <c r="G403"/>
  <c r="G397"/>
  <c r="G389"/>
  <c r="G383"/>
  <c r="G377"/>
  <c r="G365"/>
  <c r="G359"/>
  <c r="G353"/>
  <c r="G345"/>
  <c r="G343"/>
  <c r="G338"/>
  <c r="G332"/>
  <c r="G318"/>
  <c r="G313"/>
  <c r="G307"/>
  <c r="G299"/>
  <c r="G293"/>
  <c r="G287"/>
  <c r="G276"/>
  <c r="G272"/>
  <c r="G268"/>
  <c r="G263"/>
  <c r="G256"/>
  <c r="G253"/>
  <c r="G246"/>
  <c r="G239"/>
  <c r="G228"/>
  <c r="G226"/>
  <c r="G223"/>
  <c r="G217"/>
  <c r="G210"/>
  <c r="G202"/>
  <c r="G196"/>
  <c r="G190"/>
  <c r="G178"/>
  <c r="G171"/>
  <c r="G165"/>
  <c r="G157"/>
  <c r="G155"/>
  <c r="G149"/>
  <c r="G143"/>
  <c r="G127"/>
  <c r="G126"/>
  <c r="G125"/>
  <c r="G123"/>
  <c r="G122"/>
  <c r="G120"/>
  <c r="H120" s="1"/>
  <c r="G119"/>
  <c r="H119" s="1"/>
  <c r="G118"/>
  <c r="G117"/>
  <c r="G116"/>
  <c r="G115"/>
  <c r="G114"/>
  <c r="G113"/>
  <c r="G112"/>
  <c r="G111"/>
  <c r="G110"/>
  <c r="G108"/>
  <c r="G107" s="1"/>
  <c r="G104"/>
  <c r="H104" s="1"/>
  <c r="G103"/>
  <c r="G101"/>
  <c r="G100"/>
  <c r="G99"/>
  <c r="G97"/>
  <c r="G96"/>
  <c r="G95"/>
  <c r="G94"/>
  <c r="G92"/>
  <c r="G91"/>
  <c r="G88"/>
  <c r="G87"/>
  <c r="G86"/>
  <c r="G85"/>
  <c r="G84"/>
  <c r="G83"/>
  <c r="H83" s="1"/>
  <c r="G82"/>
  <c r="G80"/>
  <c r="G79"/>
  <c r="G78"/>
  <c r="G77"/>
  <c r="G76"/>
  <c r="G69"/>
  <c r="G66"/>
  <c r="G64"/>
  <c r="G62"/>
  <c r="G55"/>
  <c r="G49"/>
  <c r="G46"/>
  <c r="G41"/>
  <c r="G38"/>
  <c r="G33"/>
  <c r="F118"/>
  <c r="F117"/>
  <c r="F149"/>
  <c r="F84"/>
  <c r="F763"/>
  <c r="F761"/>
  <c r="F754"/>
  <c r="F748"/>
  <c r="F740"/>
  <c r="F101" s="1"/>
  <c r="F738"/>
  <c r="F733"/>
  <c r="F727"/>
  <c r="F715"/>
  <c r="F710"/>
  <c r="F704"/>
  <c r="F696"/>
  <c r="F694"/>
  <c r="F691"/>
  <c r="F684"/>
  <c r="F678"/>
  <c r="F666"/>
  <c r="F661"/>
  <c r="F655"/>
  <c r="F647"/>
  <c r="F642"/>
  <c r="F636"/>
  <c r="F626"/>
  <c r="F621"/>
  <c r="F615"/>
  <c r="F607"/>
  <c r="F602"/>
  <c r="F596"/>
  <c r="F584"/>
  <c r="F580"/>
  <c r="F574"/>
  <c r="F565"/>
  <c r="F106" s="1"/>
  <c r="F105" s="1"/>
  <c r="F563"/>
  <c r="F561"/>
  <c r="F557"/>
  <c r="F551"/>
  <c r="F541"/>
  <c r="F535"/>
  <c r="F529"/>
  <c r="F521"/>
  <c r="F515"/>
  <c r="F509"/>
  <c r="F497"/>
  <c r="F491"/>
  <c r="F485"/>
  <c r="F477"/>
  <c r="F472"/>
  <c r="F466"/>
  <c r="F454"/>
  <c r="F448"/>
  <c r="F442"/>
  <c r="F434"/>
  <c r="F428"/>
  <c r="F422"/>
  <c r="F411"/>
  <c r="F408"/>
  <c r="F403"/>
  <c r="F397"/>
  <c r="F389"/>
  <c r="F383"/>
  <c r="F377"/>
  <c r="F365"/>
  <c r="F359"/>
  <c r="F353"/>
  <c r="F345"/>
  <c r="F343"/>
  <c r="F338"/>
  <c r="F332"/>
  <c r="F318"/>
  <c r="F313"/>
  <c r="F307"/>
  <c r="F299"/>
  <c r="F293"/>
  <c r="F287"/>
  <c r="F276"/>
  <c r="F272"/>
  <c r="F268"/>
  <c r="F116" s="1"/>
  <c r="F263"/>
  <c r="F256"/>
  <c r="F253"/>
  <c r="F246"/>
  <c r="F239"/>
  <c r="F228"/>
  <c r="F226"/>
  <c r="F223"/>
  <c r="F217"/>
  <c r="F210"/>
  <c r="F202"/>
  <c r="F196"/>
  <c r="F190"/>
  <c r="F178"/>
  <c r="F171"/>
  <c r="F165"/>
  <c r="F157"/>
  <c r="F155"/>
  <c r="F143"/>
  <c r="F127"/>
  <c r="F126"/>
  <c r="F125"/>
  <c r="F123"/>
  <c r="F122"/>
  <c r="F115"/>
  <c r="F114"/>
  <c r="F113"/>
  <c r="F112"/>
  <c r="F111"/>
  <c r="F110"/>
  <c r="F108"/>
  <c r="F107" s="1"/>
  <c r="F103"/>
  <c r="F102" s="1"/>
  <c r="F100"/>
  <c r="F99"/>
  <c r="F97"/>
  <c r="F96"/>
  <c r="F95"/>
  <c r="F94"/>
  <c r="F93"/>
  <c r="F92"/>
  <c r="F91"/>
  <c r="F90"/>
  <c r="F88"/>
  <c r="F87"/>
  <c r="F86"/>
  <c r="F85"/>
  <c r="F82"/>
  <c r="F80"/>
  <c r="F79"/>
  <c r="F78"/>
  <c r="F77"/>
  <c r="F76"/>
  <c r="F69"/>
  <c r="F66"/>
  <c r="F64"/>
  <c r="F62"/>
  <c r="F55"/>
  <c r="F49"/>
  <c r="F46"/>
  <c r="F41"/>
  <c r="F38"/>
  <c r="F33"/>
  <c r="G346" l="1"/>
  <c r="G121"/>
  <c r="F121"/>
  <c r="F109"/>
  <c r="F158"/>
  <c r="H105"/>
  <c r="H107"/>
  <c r="H38"/>
  <c r="H46"/>
  <c r="H55"/>
  <c r="H64"/>
  <c r="H69"/>
  <c r="H77"/>
  <c r="H79"/>
  <c r="G81"/>
  <c r="H86"/>
  <c r="H88"/>
  <c r="H91"/>
  <c r="H93"/>
  <c r="H95"/>
  <c r="H97"/>
  <c r="H100"/>
  <c r="H103"/>
  <c r="G109"/>
  <c r="H109" s="1"/>
  <c r="H112"/>
  <c r="H114"/>
  <c r="H116"/>
  <c r="H118"/>
  <c r="H123"/>
  <c r="H126"/>
  <c r="H155"/>
  <c r="H165"/>
  <c r="H196"/>
  <c r="H223"/>
  <c r="H228"/>
  <c r="H246"/>
  <c r="H256"/>
  <c r="H268"/>
  <c r="H293"/>
  <c r="H307"/>
  <c r="H338"/>
  <c r="H345"/>
  <c r="H377"/>
  <c r="H389"/>
  <c r="H403"/>
  <c r="H428"/>
  <c r="H442"/>
  <c r="H472"/>
  <c r="H485"/>
  <c r="H515"/>
  <c r="H529"/>
  <c r="H557"/>
  <c r="H574"/>
  <c r="H602"/>
  <c r="H615"/>
  <c r="H642"/>
  <c r="H655"/>
  <c r="H684"/>
  <c r="H694"/>
  <c r="H704"/>
  <c r="H733"/>
  <c r="H754"/>
  <c r="H763"/>
  <c r="H33"/>
  <c r="H41"/>
  <c r="H49"/>
  <c r="H62"/>
  <c r="H78"/>
  <c r="H80"/>
  <c r="H85"/>
  <c r="H87"/>
  <c r="H92"/>
  <c r="H94"/>
  <c r="H96"/>
  <c r="H99"/>
  <c r="H101"/>
  <c r="H106"/>
  <c r="H108"/>
  <c r="H111"/>
  <c r="H113"/>
  <c r="H115"/>
  <c r="H117"/>
  <c r="H121"/>
  <c r="H125"/>
  <c r="H127"/>
  <c r="H149"/>
  <c r="H157"/>
  <c r="H171"/>
  <c r="H190"/>
  <c r="H202"/>
  <c r="H217"/>
  <c r="H226"/>
  <c r="H239"/>
  <c r="H253"/>
  <c r="H263"/>
  <c r="H272"/>
  <c r="H287"/>
  <c r="H313"/>
  <c r="H343"/>
  <c r="H353"/>
  <c r="H365"/>
  <c r="H383"/>
  <c r="H397"/>
  <c r="H408"/>
  <c r="H422"/>
  <c r="H434"/>
  <c r="H448"/>
  <c r="H466"/>
  <c r="H491"/>
  <c r="H509"/>
  <c r="H521"/>
  <c r="H535"/>
  <c r="H551"/>
  <c r="H561"/>
  <c r="H580"/>
  <c r="H596"/>
  <c r="H607"/>
  <c r="H621"/>
  <c r="H636"/>
  <c r="H647"/>
  <c r="H661"/>
  <c r="H678"/>
  <c r="H691"/>
  <c r="H710"/>
  <c r="H727"/>
  <c r="H738"/>
  <c r="H748"/>
  <c r="H761"/>
  <c r="G71"/>
  <c r="G75"/>
  <c r="G89"/>
  <c r="G98"/>
  <c r="G102"/>
  <c r="H102" s="1"/>
  <c r="G124"/>
  <c r="G158"/>
  <c r="H158" s="1"/>
  <c r="G179"/>
  <c r="G229"/>
  <c r="G277"/>
  <c r="G319"/>
  <c r="G366"/>
  <c r="G412"/>
  <c r="G455"/>
  <c r="G498"/>
  <c r="G542"/>
  <c r="G585"/>
  <c r="G627"/>
  <c r="G667"/>
  <c r="G716"/>
  <c r="G741"/>
  <c r="H143"/>
  <c r="H178"/>
  <c r="H318"/>
  <c r="H359"/>
  <c r="H411"/>
  <c r="H454"/>
  <c r="H497"/>
  <c r="H541"/>
  <c r="H715"/>
  <c r="H76"/>
  <c r="H82"/>
  <c r="G203"/>
  <c r="G300"/>
  <c r="G390"/>
  <c r="G435"/>
  <c r="G478"/>
  <c r="G522"/>
  <c r="G566"/>
  <c r="G608"/>
  <c r="G648"/>
  <c r="G697"/>
  <c r="G764"/>
  <c r="H210"/>
  <c r="H276"/>
  <c r="H299"/>
  <c r="H332"/>
  <c r="H477"/>
  <c r="H565"/>
  <c r="H584"/>
  <c r="H626"/>
  <c r="H666"/>
  <c r="H696"/>
  <c r="H740"/>
  <c r="H66"/>
  <c r="H90"/>
  <c r="H110"/>
  <c r="H122"/>
  <c r="F89"/>
  <c r="F203"/>
  <c r="F366"/>
  <c r="F75"/>
  <c r="F277"/>
  <c r="F319"/>
  <c r="F412"/>
  <c r="F455"/>
  <c r="F498"/>
  <c r="F542"/>
  <c r="F585"/>
  <c r="F627"/>
  <c r="F667"/>
  <c r="F716"/>
  <c r="F81"/>
  <c r="H81" s="1"/>
  <c r="F98"/>
  <c r="F124"/>
  <c r="F179"/>
  <c r="F229"/>
  <c r="F300"/>
  <c r="F346"/>
  <c r="H346" s="1"/>
  <c r="F390"/>
  <c r="F435"/>
  <c r="F478"/>
  <c r="F522"/>
  <c r="F566"/>
  <c r="F608"/>
  <c r="F648"/>
  <c r="F697"/>
  <c r="F741"/>
  <c r="F764"/>
  <c r="F71"/>
  <c r="G128" l="1"/>
  <c r="G765"/>
  <c r="H764"/>
  <c r="H648"/>
  <c r="H566"/>
  <c r="H478"/>
  <c r="H390"/>
  <c r="H203"/>
  <c r="H741"/>
  <c r="H667"/>
  <c r="H585"/>
  <c r="H498"/>
  <c r="H412"/>
  <c r="H319"/>
  <c r="H229"/>
  <c r="H89"/>
  <c r="H71"/>
  <c r="H697"/>
  <c r="H608"/>
  <c r="H522"/>
  <c r="H435"/>
  <c r="H300"/>
  <c r="H716"/>
  <c r="H627"/>
  <c r="H542"/>
  <c r="H455"/>
  <c r="H366"/>
  <c r="H277"/>
  <c r="H179"/>
  <c r="H124"/>
  <c r="H98"/>
  <c r="H75"/>
  <c r="F128"/>
  <c r="F765"/>
  <c r="H128" l="1"/>
  <c r="H765"/>
</calcChain>
</file>

<file path=xl/sharedStrings.xml><?xml version="1.0" encoding="utf-8"?>
<sst xmlns="http://schemas.openxmlformats.org/spreadsheetml/2006/main" count="893" uniqueCount="222">
  <si>
    <t>Ostale rezerve</t>
  </si>
  <si>
    <t>Bruto zarade i doprinosi na teret poslodavca</t>
  </si>
  <si>
    <t xml:space="preserve">Ostala lična primanja </t>
  </si>
  <si>
    <t>Rashodi za materijal i usluge</t>
  </si>
  <si>
    <t>Transferi javnim preduzećima</t>
  </si>
  <si>
    <t>Ostala lična primanja</t>
  </si>
  <si>
    <t>Rashodi za materijal</t>
  </si>
  <si>
    <t>Transferi političkim partijama, strankama i udruženjima</t>
  </si>
  <si>
    <t xml:space="preserve">Otpremnine </t>
  </si>
  <si>
    <t>Transferi institucijama, pojedincima, nevladinom i javnom sektoru</t>
  </si>
  <si>
    <t xml:space="preserve">Rashodi za službena putovanja </t>
  </si>
  <si>
    <t>Rashodi za reprezentaciju</t>
  </si>
  <si>
    <t>Rashodi za energiju - javna rasvjeta</t>
  </si>
  <si>
    <t>Transferi nevladinim organizacijama</t>
  </si>
  <si>
    <t xml:space="preserve">Izdaci za lokalnu infrastrukturu </t>
  </si>
  <si>
    <t>Izdaci za građevinske objekte</t>
  </si>
  <si>
    <t>Izdaci za opremu</t>
  </si>
  <si>
    <t>Rashodi iz prethodne godine</t>
  </si>
  <si>
    <t>Rezerve</t>
  </si>
  <si>
    <t>UKUPNO                     08</t>
  </si>
  <si>
    <t>UKUPNO                     09</t>
  </si>
  <si>
    <t>UKUPNO                     10</t>
  </si>
  <si>
    <t>UKUPNO                     11</t>
  </si>
  <si>
    <t>UKUPNO                     12</t>
  </si>
  <si>
    <t>UKUPNO                     13</t>
  </si>
  <si>
    <t>UKUPNO                     16</t>
  </si>
  <si>
    <t>UKUPNO                    20</t>
  </si>
  <si>
    <t>Rashodi za robu i materijal</t>
  </si>
  <si>
    <t>Rashodi za energiju</t>
  </si>
  <si>
    <t>UKUPNO                    24</t>
  </si>
  <si>
    <t>UKUPNO                    25</t>
  </si>
  <si>
    <t>Izdaci za telefonske usluge</t>
  </si>
  <si>
    <t>Ek.</t>
  </si>
  <si>
    <t>Transferi ostalim institucijama</t>
  </si>
  <si>
    <t>Transferi nevladinim i drugim organizacijama</t>
  </si>
  <si>
    <t>SKUPŠTINA GLAVNOG GRADA - PODGORICE</t>
  </si>
  <si>
    <t>PREDSJEDNIK SKUPŠTINE</t>
  </si>
  <si>
    <t>UKUPNO                    26</t>
  </si>
  <si>
    <t>UKUPNO                    21</t>
  </si>
  <si>
    <t>UKUPNO                     17</t>
  </si>
  <si>
    <t>Transferi javnim institucijama</t>
  </si>
  <si>
    <t>Transferi institucijama kulture i sporta</t>
  </si>
  <si>
    <t>Član 1</t>
  </si>
  <si>
    <t>Član 2</t>
  </si>
  <si>
    <t>SREDSTVA PRENESENA IZ PRETHODNE GODINE</t>
  </si>
  <si>
    <t>JU ZA REHABILITACIJU I RESOCIJALIZACIJU KORISNIKA PSIHOAKTIVNIH SUPSTANCI</t>
  </si>
  <si>
    <t>UKUPNO                     14</t>
  </si>
  <si>
    <t>UKUPNO                    15</t>
  </si>
  <si>
    <t>UKUPNO                     18</t>
  </si>
  <si>
    <t>UKUPNO                    22</t>
  </si>
  <si>
    <t>UKUPNO                   23</t>
  </si>
  <si>
    <t>UKUPNO                    27</t>
  </si>
  <si>
    <t>Transferi od budžeta Države</t>
  </si>
  <si>
    <t>Prodaja nepokretnosti u korist budžeta Glavnog grada</t>
  </si>
  <si>
    <t>Prihodi koje svojom djelatnošću ostvare organi lokalne uprave, službe, javne ustanove, javna preduzeća i privredna društva</t>
  </si>
  <si>
    <t>Transferi javnim preduzećima i privrednim društvima</t>
  </si>
  <si>
    <t>Otplata dugova</t>
  </si>
  <si>
    <t>KAPITALNI IZDACI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</si>
  <si>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</si>
  <si>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OPIS</t>
  </si>
  <si>
    <t xml:space="preserve">Org. </t>
  </si>
  <si>
    <t>klasa</t>
  </si>
  <si>
    <t>Funkc.</t>
  </si>
  <si>
    <t>Ekonom.</t>
  </si>
  <si>
    <t>PRIMICI</t>
  </si>
  <si>
    <t>POREZI</t>
  </si>
  <si>
    <t>Porez na lična primanja</t>
  </si>
  <si>
    <t>Porez na prihode od samostalnog obavljanja djelatnosti</t>
  </si>
  <si>
    <t>Porez na prihode od imovine i imovinskih prava</t>
  </si>
  <si>
    <t>Porez na prihode od kapitala</t>
  </si>
  <si>
    <t>Porez na dohodak fizičkih lica</t>
  </si>
  <si>
    <t>Porez na potrošnju</t>
  </si>
  <si>
    <t>Porez na firmu ili naziv</t>
  </si>
  <si>
    <t>Porez na nepokretnosti</t>
  </si>
  <si>
    <t>Prirez porezu na dohodak fizičkih lica</t>
  </si>
  <si>
    <t>Novčane kazne izrečene u prekršajnom i drugom postupku zbog neplaćanja lokalnih poreza</t>
  </si>
  <si>
    <t>Lokalne administrativne takse</t>
  </si>
  <si>
    <t>Lokalne komunalne takse</t>
  </si>
  <si>
    <t>TAKSE</t>
  </si>
  <si>
    <t>NAKNADE</t>
  </si>
  <si>
    <t>Primici od koncesionih naknada za korišćenje prirodnih dobara koje daje Republika 30 %</t>
  </si>
  <si>
    <t>I Z D A C I</t>
  </si>
  <si>
    <t xml:space="preserve">Porezi na zarade zaposlenih </t>
  </si>
  <si>
    <t>Ostala primanja i naknade zaposlenih</t>
  </si>
  <si>
    <t>Naknada za topli obrok</t>
  </si>
  <si>
    <t>Naknada za prevoz</t>
  </si>
  <si>
    <t>Naknada za regres</t>
  </si>
  <si>
    <t>Naknada za zimnicu</t>
  </si>
  <si>
    <t>Ostale naknade</t>
  </si>
  <si>
    <t>Izdaci za materijal i usluge</t>
  </si>
  <si>
    <t>Ugovorene usluge</t>
  </si>
  <si>
    <t xml:space="preserve">Renta </t>
  </si>
  <si>
    <t>Zakup zgrada</t>
  </si>
  <si>
    <t>Kapitalni izdaci</t>
  </si>
  <si>
    <t xml:space="preserve">Sredstva rezerve </t>
  </si>
  <si>
    <t>Tekuća budžetska rezerva</t>
  </si>
  <si>
    <t>Izdaci za tekuće održavanje zgrada Opštine</t>
  </si>
  <si>
    <t>Neto zarade</t>
  </si>
  <si>
    <t>Izdaci za robu i materijal</t>
  </si>
  <si>
    <t xml:space="preserve">Izdaci za službena putovanja </t>
  </si>
  <si>
    <t xml:space="preserve">Ugovorene usluge </t>
  </si>
  <si>
    <t>UKUPNO                     01</t>
  </si>
  <si>
    <t>SLUŽBA SKUPŠTINE</t>
  </si>
  <si>
    <t>Zakup sale za sjednice</t>
  </si>
  <si>
    <t>Naknada odbornicima</t>
  </si>
  <si>
    <t>UKUPNO                     02</t>
  </si>
  <si>
    <t>SEKRETARIJAT ZA FINANSIJE</t>
  </si>
  <si>
    <t>Stalna budžetska rezerva</t>
  </si>
  <si>
    <t>Otplata ostalih obaveza</t>
  </si>
  <si>
    <t>UKUPNO                     05</t>
  </si>
  <si>
    <t>UKUPNO                     07</t>
  </si>
  <si>
    <t xml:space="preserve"> JU " MUZEJI I GALERIJE "</t>
  </si>
  <si>
    <t>SEKRETARIJAT ZA  LOKALNU SAMOUPRAVU</t>
  </si>
  <si>
    <t>UPRAVA LOKALNIH JAVNIH PRIHODA</t>
  </si>
  <si>
    <t>Izdaci za vodu, kanalizaciju, odvoz smeća i održavanje čistoće</t>
  </si>
  <si>
    <t>DIREKCIJA ZA IMOVINU</t>
  </si>
  <si>
    <t>CENTAR ZA INFORMACIONI SISTEM</t>
  </si>
  <si>
    <t>UKUPNI IZDACI BUDŽETA</t>
  </si>
  <si>
    <t>Troškovi održavanja opštinskih vozila</t>
  </si>
  <si>
    <t>Kamate</t>
  </si>
  <si>
    <t>Kamate rezidentima</t>
  </si>
  <si>
    <t>Kamate nerezidentima</t>
  </si>
  <si>
    <t>UKUPNO                     04</t>
  </si>
  <si>
    <t>UKUPNO                     03</t>
  </si>
  <si>
    <t>UKUPNO                     06</t>
  </si>
  <si>
    <t xml:space="preserve"> JU KIC " BUDO TOMOVIĆ "</t>
  </si>
  <si>
    <t>Porezi na imovinu</t>
  </si>
  <si>
    <t xml:space="preserve">Lokalni  porezi </t>
  </si>
  <si>
    <t>PRIMICI OD PRODAJE IMOVINE</t>
  </si>
  <si>
    <t>Kamate zbog neblagovremenog plaćanja lokalnih poreza</t>
  </si>
  <si>
    <t>OSTALI    PRIHODI</t>
  </si>
  <si>
    <t>Ostali prihodi</t>
  </si>
  <si>
    <t>PRIMICI OD PRODAJE NEFINANSIJSKE IMOVINE</t>
  </si>
  <si>
    <t>DONACIJE I TRANSFERI</t>
  </si>
  <si>
    <t xml:space="preserve">Sredstva prenesena iz prethodne godine </t>
  </si>
  <si>
    <t>U K U P N I    P R I M I C I</t>
  </si>
  <si>
    <t>Doprinosi na teret zaposlenog</t>
  </si>
  <si>
    <t>Doprinosi na teret poslodavca</t>
  </si>
  <si>
    <t>Otpremnine</t>
  </si>
  <si>
    <t>Naknade odbornicima</t>
  </si>
  <si>
    <t xml:space="preserve">Rashodi za materijal </t>
  </si>
  <si>
    <t>Rashodi za  poštanske usluge</t>
  </si>
  <si>
    <t>Rashodi za telefonske usluge</t>
  </si>
  <si>
    <t>Bankarske usluge/provizije</t>
  </si>
  <si>
    <t>Tekuće održavanje</t>
  </si>
  <si>
    <t>Transferi pojedincima</t>
  </si>
  <si>
    <t>Rashodi za telefonske  usluge</t>
  </si>
  <si>
    <t>Transferi opštinama</t>
  </si>
  <si>
    <t>Rashodi iz prethodnih godina</t>
  </si>
  <si>
    <t>Izdaci za  poštanske usluge</t>
  </si>
  <si>
    <t>Izdaci za telefonske  usluge</t>
  </si>
  <si>
    <t>Ostali izdaci</t>
  </si>
  <si>
    <r>
      <t xml:space="preserve">Rashodi za energiju </t>
    </r>
    <r>
      <rPr>
        <sz val="8"/>
        <rFont val="Arial"/>
        <family val="2"/>
      </rPr>
      <t>(gorivo, struja i lož ulje)</t>
    </r>
  </si>
  <si>
    <t>Ekon.</t>
  </si>
  <si>
    <t>Troškovi zakupa za trening</t>
  </si>
  <si>
    <t>Rashodi za poštanske usluge</t>
  </si>
  <si>
    <t>Troškovi održavanja računarske opreme</t>
  </si>
  <si>
    <t>I - OPŠTI DIO</t>
  </si>
  <si>
    <t>U K U P N I   I Z D A C I</t>
  </si>
  <si>
    <t>TEKUĆI PRIHODI</t>
  </si>
  <si>
    <t xml:space="preserve">  </t>
  </si>
  <si>
    <t xml:space="preserve">SEKRETARIJAT ZA RAZVOJ PREDUZETNIŠTVA </t>
  </si>
  <si>
    <t xml:space="preserve"> JU NB " RADOSAV LJUMOVIĆ "</t>
  </si>
  <si>
    <t xml:space="preserve"> JU " GRADSKO POZORIŠTE "</t>
  </si>
  <si>
    <t>SLUŽBA ZA ZAJEDNIČKE POSLOVE</t>
  </si>
  <si>
    <t>JU  KIC " ZETA "</t>
  </si>
  <si>
    <t>JU  KIC " MALESIJA "</t>
  </si>
  <si>
    <t xml:space="preserve">Ostale naknade </t>
  </si>
  <si>
    <t>SLUŽBA GLAVNOG ADMINISTRATORA</t>
  </si>
  <si>
    <t>SLUŽBA MENADŽERA</t>
  </si>
  <si>
    <t>SEKRETARIJAT  ZA KULTURU I SPORT</t>
  </si>
  <si>
    <t>SEKRETARIJAT  ZA  KOMUNALNE POSLOVE I  SAOBRAĆAJ</t>
  </si>
  <si>
    <t>SLUŽBA ZAŠTITE</t>
  </si>
  <si>
    <t xml:space="preserve">SEKRETARIJAT ZA SOCIJALNO STARANJE </t>
  </si>
  <si>
    <t xml:space="preserve">SLUŽBA GRADONAČELNIKA </t>
  </si>
  <si>
    <t>JU ZA BRIGU O DJECI " DJEČJI SAVEZ "</t>
  </si>
  <si>
    <t>SEKRETARIJAT  ZA  PLANIRANJE I UREĐENJE PROSTORA I ZAŠTITU ŽIVOTNE SREDINE</t>
  </si>
  <si>
    <t>Prihodi od zakupa poslovnih prostora</t>
  </si>
  <si>
    <t>Porez na igre na sreću i zabavne igre</t>
  </si>
  <si>
    <t>Izdaci za investiciono održavanje</t>
  </si>
  <si>
    <t xml:space="preserve">Porez na promet nepokretnosti </t>
  </si>
  <si>
    <t>Član 3</t>
  </si>
  <si>
    <t>Član 4</t>
  </si>
  <si>
    <t>Član 5</t>
  </si>
  <si>
    <t>Troškovi održavanja vozila</t>
  </si>
  <si>
    <t xml:space="preserve">Transferi pojedincima </t>
  </si>
  <si>
    <t>Transferi budžetu Države</t>
  </si>
  <si>
    <t>Transferi Budžetu Države</t>
  </si>
  <si>
    <t>Naknada za izgradnju javnih garaža i parkirališta</t>
  </si>
  <si>
    <t>Naknade za komunalno opremanje građevinskog zemljišta</t>
  </si>
  <si>
    <t>Izdaci za tekuće održ. građevinskih objekata Glavnog grada</t>
  </si>
  <si>
    <t>Tekuće održavanje bazena</t>
  </si>
  <si>
    <t xml:space="preserve">Tekuće održavanje </t>
  </si>
  <si>
    <t>POZAJMICE I KREDITI</t>
  </si>
  <si>
    <t>Pozajmice i krediti</t>
  </si>
  <si>
    <t xml:space="preserve">Donacije </t>
  </si>
  <si>
    <t>Otplata kredita</t>
  </si>
  <si>
    <t>Naknada za korišćenje opštin.i nekategorisanih puteva</t>
  </si>
  <si>
    <t>Naknada za  puteve</t>
  </si>
  <si>
    <t>KOMUNALNA POLICIJA</t>
  </si>
  <si>
    <t xml:space="preserve">JP CENTAR  "MORAČA" </t>
  </si>
  <si>
    <t xml:space="preserve">JP "GRADSKI STADION" </t>
  </si>
  <si>
    <t>UKUPNO                     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</si>
  <si>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</si>
  <si>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%</t>
  </si>
  <si>
    <t>ZAVRŠNI RAČUN</t>
  </si>
  <si>
    <t>Budžeta Glavnog grada - Podgorice za 2010. godinu</t>
  </si>
  <si>
    <t>Primici i izdaci Budžeta za 2010. godinu ostvareni su u iznosima:</t>
  </si>
  <si>
    <t>Primici po vrstama i njihov raspored po namjenama koji se iskazuju u Bilansu primitaka i izdataka Budžeta Glavnog grada Podgorice za 2010. godinu, ostvareni su u slijedećim iznosima:</t>
  </si>
  <si>
    <t>PLAN</t>
  </si>
  <si>
    <t xml:space="preserve">OSTVARENO 2010 </t>
  </si>
  <si>
    <t>II             POSEBNI DIO</t>
  </si>
  <si>
    <t xml:space="preserve">               Završni račun Budžeta Glavnog grada Podgorice za 2010. godinu, stupa na snagu osmog dana od dana objavljivanja u " Službenom listu CG - opštinski propisi " .</t>
  </si>
  <si>
    <r>
      <t>Primici......................................</t>
    </r>
    <r>
      <rPr>
        <b/>
        <sz val="16"/>
        <rFont val="Times New Roman"/>
        <family val="1"/>
      </rPr>
      <t>75.176.418,26 €</t>
    </r>
  </si>
  <si>
    <r>
      <t>Izdaci........................................</t>
    </r>
    <r>
      <rPr>
        <b/>
        <sz val="16"/>
        <rFont val="Times New Roman"/>
        <family val="1"/>
      </rPr>
      <t>67.321.317,05 €</t>
    </r>
  </si>
  <si>
    <r>
      <t>Razlika primitaka i izdataka na dan 31.12.2010. godine.............</t>
    </r>
    <r>
      <rPr>
        <b/>
        <sz val="16"/>
        <rFont val="Times New Roman"/>
        <family val="1"/>
      </rPr>
      <t>7.855.101,21 €.</t>
    </r>
  </si>
  <si>
    <r>
      <t xml:space="preserve">Razlika između ostvarenih primitaka i izdataka u iznosu od </t>
    </r>
    <r>
      <rPr>
        <b/>
        <sz val="16"/>
        <rFont val="Times New Roman"/>
        <family val="1"/>
      </rPr>
      <t>7.855.101,21 €</t>
    </r>
    <r>
      <rPr>
        <sz val="16"/>
        <rFont val="Times New Roman"/>
        <family val="1"/>
      </rPr>
      <t xml:space="preserve"> prenosi se kao prihod Budžeta Glavnog grada Podgorice za 2011. godinu.</t>
    </r>
  </si>
  <si>
    <r>
      <t xml:space="preserve">Raspored primitaka po potrošačkim jedinicama i osnovnim namjenama, koje se iskazuju u </t>
    </r>
    <r>
      <rPr>
        <b/>
        <sz val="16"/>
        <rFont val="Times New Roman"/>
        <family val="1"/>
      </rPr>
      <t>Posebnom dijelu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Završnog računa za 2010.godinu</t>
    </r>
    <r>
      <rPr>
        <sz val="16"/>
        <rFont val="Times New Roman"/>
        <family val="1"/>
      </rPr>
      <t>, ostvaren je u slijedećim iznosima:</t>
    </r>
  </si>
  <si>
    <r>
      <t xml:space="preserve">Na osnovu člana 55 Zakona o finansiranju lokalne samouprave ("Službeni list RCG", broj 42/03  i "Službeni list CG", broj 5/08 i "Službeni list CG", broj 74/10) i člana  48  stav  1  alineja  6  Statuta Glavnog  grada  (" Službeni list RCG - opštinski propisi ", broj  28/06 i "Službeni list CG", broj 39/10), Skupština Glavnog grada-Podgorice, na sjednici održanoj 21. jula 2011.  godine, </t>
    </r>
    <r>
      <rPr>
        <b/>
        <sz val="16"/>
        <rFont val="Times New Roman"/>
        <family val="1"/>
      </rPr>
      <t xml:space="preserve">d o n i j e l a   je </t>
    </r>
    <r>
      <rPr>
        <sz val="16"/>
        <rFont val="Times New Roman"/>
        <family val="1"/>
      </rPr>
      <t>-</t>
    </r>
  </si>
  <si>
    <t>Broj: 01-030/11-742</t>
  </si>
  <si>
    <t>Podgorica,21.07.2011.godine</t>
  </si>
  <si>
    <t>Slobodan Stojanović</t>
  </si>
</sst>
</file>

<file path=xl/styles.xml><?xml version="1.0" encoding="utf-8"?>
<styleSheet xmlns="http://schemas.openxmlformats.org/spreadsheetml/2006/main">
  <numFmts count="5">
    <numFmt numFmtId="164" formatCode="_-* #,##0.00\ _D_i_n_._-;\-* #,##0.00\ _D_i_n_._-;_-* &quot;-&quot;??\ _D_i_n_._-;_-@_-"/>
    <numFmt numFmtId="165" formatCode="#,##0.00;[Red]#,##0.00"/>
    <numFmt numFmtId="166" formatCode="00"/>
    <numFmt numFmtId="167" formatCode="000"/>
    <numFmt numFmtId="168" formatCode="000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 Black"/>
      <family val="2"/>
    </font>
    <font>
      <b/>
      <sz val="10"/>
      <name val="Arial Black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 Black"/>
      <family val="2"/>
      <charset val="238"/>
    </font>
    <font>
      <sz val="1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Arial Black"/>
      <family val="2"/>
      <charset val="238"/>
    </font>
    <font>
      <b/>
      <sz val="12"/>
      <name val="Albertus Extra Bold"/>
      <family val="2"/>
    </font>
    <font>
      <b/>
      <sz val="10"/>
      <name val="Albertus Extra Bold"/>
      <family val="2"/>
    </font>
    <font>
      <b/>
      <sz val="14"/>
      <name val="Arial Black"/>
      <family val="2"/>
    </font>
    <font>
      <b/>
      <sz val="14"/>
      <name val="Arial Black"/>
      <family val="2"/>
      <charset val="238"/>
    </font>
    <font>
      <b/>
      <sz val="14"/>
      <name val="Times New Roman"/>
      <family val="1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Times New Roman"/>
      <family val="1"/>
    </font>
    <font>
      <sz val="16"/>
      <name val="Arial"/>
      <family val="2"/>
    </font>
    <font>
      <b/>
      <sz val="26"/>
      <name val="Times New Roman"/>
      <family val="1"/>
    </font>
    <font>
      <sz val="26"/>
      <name val="Times New Roman"/>
      <family val="1"/>
    </font>
    <font>
      <b/>
      <sz val="16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353">
    <xf numFmtId="0" fontId="0" fillId="0" borderId="0" xfId="0"/>
    <xf numFmtId="168" fontId="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2" xfId="0" applyFont="1" applyFill="1" applyBorder="1" applyAlignment="1">
      <alignment horizontal="center"/>
    </xf>
    <xf numFmtId="168" fontId="6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/>
    <xf numFmtId="168" fontId="6" fillId="0" borderId="13" xfId="0" applyNumberFormat="1" applyFont="1" applyFill="1" applyBorder="1" applyAlignment="1">
      <alignment horizontal="center"/>
    </xf>
    <xf numFmtId="168" fontId="6" fillId="0" borderId="9" xfId="0" applyNumberFormat="1" applyFont="1" applyFill="1" applyBorder="1" applyAlignment="1">
      <alignment horizontal="center"/>
    </xf>
    <xf numFmtId="168" fontId="6" fillId="0" borderId="14" xfId="0" applyNumberFormat="1" applyFont="1" applyFill="1" applyBorder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3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5" fillId="0" borderId="18" xfId="0" applyFont="1" applyFill="1" applyBorder="1"/>
    <xf numFmtId="0" fontId="6" fillId="0" borderId="13" xfId="0" applyFont="1" applyFill="1" applyBorder="1" applyAlignment="1">
      <alignment horizontal="center"/>
    </xf>
    <xf numFmtId="0" fontId="2" fillId="0" borderId="0" xfId="0" applyFont="1" applyFill="1" applyBorder="1"/>
    <xf numFmtId="167" fontId="8" fillId="0" borderId="18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2" fillId="0" borderId="1" xfId="0" applyFont="1" applyFill="1" applyBorder="1" applyAlignment="1">
      <alignment horizontal="left"/>
    </xf>
    <xf numFmtId="165" fontId="13" fillId="0" borderId="19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12" xfId="0" applyFont="1" applyFill="1" applyBorder="1"/>
    <xf numFmtId="0" fontId="4" fillId="0" borderId="1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2" fillId="0" borderId="25" xfId="0" applyFont="1" applyFill="1" applyBorder="1"/>
    <xf numFmtId="0" fontId="6" fillId="0" borderId="16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65" fontId="3" fillId="0" borderId="19" xfId="0" applyNumberFormat="1" applyFont="1" applyFill="1" applyBorder="1"/>
    <xf numFmtId="165" fontId="3" fillId="0" borderId="27" xfId="0" applyNumberFormat="1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13" fillId="0" borderId="27" xfId="0" applyNumberFormat="1" applyFont="1" applyFill="1" applyBorder="1"/>
    <xf numFmtId="0" fontId="12" fillId="0" borderId="28" xfId="0" applyFont="1" applyFill="1" applyBorder="1" applyAlignment="1">
      <alignment wrapText="1"/>
    </xf>
    <xf numFmtId="165" fontId="9" fillId="0" borderId="0" xfId="0" applyNumberFormat="1" applyFont="1" applyFill="1" applyBorder="1"/>
    <xf numFmtId="165" fontId="13" fillId="0" borderId="29" xfId="0" applyNumberFormat="1" applyFont="1" applyFill="1" applyBorder="1"/>
    <xf numFmtId="165" fontId="13" fillId="0" borderId="30" xfId="0" applyNumberFormat="1" applyFont="1" applyFill="1" applyBorder="1"/>
    <xf numFmtId="165" fontId="3" fillId="0" borderId="31" xfId="0" applyNumberFormat="1" applyFont="1" applyFill="1" applyBorder="1"/>
    <xf numFmtId="165" fontId="13" fillId="0" borderId="27" xfId="0" applyNumberFormat="1" applyFont="1" applyFill="1" applyBorder="1" applyAlignment="1">
      <alignment horizontal="right"/>
    </xf>
    <xf numFmtId="165" fontId="13" fillId="0" borderId="30" xfId="0" applyNumberFormat="1" applyFont="1" applyFill="1" applyBorder="1" applyAlignment="1">
      <alignment horizontal="right"/>
    </xf>
    <xf numFmtId="165" fontId="3" fillId="0" borderId="29" xfId="0" applyNumberFormat="1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" fillId="0" borderId="18" xfId="0" applyFont="1" applyFill="1" applyBorder="1"/>
    <xf numFmtId="165" fontId="3" fillId="0" borderId="34" xfId="0" applyNumberFormat="1" applyFont="1" applyFill="1" applyBorder="1"/>
    <xf numFmtId="4" fontId="13" fillId="0" borderId="30" xfId="0" applyNumberFormat="1" applyFont="1" applyFill="1" applyBorder="1"/>
    <xf numFmtId="4" fontId="13" fillId="0" borderId="29" xfId="0" applyNumberFormat="1" applyFont="1" applyFill="1" applyBorder="1"/>
    <xf numFmtId="4" fontId="13" fillId="0" borderId="19" xfId="0" applyNumberFormat="1" applyFont="1" applyFill="1" applyBorder="1"/>
    <xf numFmtId="4" fontId="13" fillId="0" borderId="19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/>
    <xf numFmtId="165" fontId="3" fillId="0" borderId="0" xfId="0" applyNumberFormat="1" applyFont="1" applyFill="1" applyBorder="1"/>
    <xf numFmtId="165" fontId="9" fillId="0" borderId="28" xfId="0" applyNumberFormat="1" applyFont="1" applyFill="1" applyBorder="1"/>
    <xf numFmtId="165" fontId="3" fillId="0" borderId="37" xfId="0" applyNumberFormat="1" applyFont="1" applyFill="1" applyBorder="1"/>
    <xf numFmtId="0" fontId="6" fillId="0" borderId="0" xfId="0" applyFont="1" applyFill="1"/>
    <xf numFmtId="0" fontId="13" fillId="0" borderId="0" xfId="0" applyFont="1" applyFill="1"/>
    <xf numFmtId="165" fontId="13" fillId="0" borderId="31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left"/>
    </xf>
    <xf numFmtId="165" fontId="9" fillId="0" borderId="7" xfId="0" applyNumberFormat="1" applyFont="1" applyFill="1" applyBorder="1" applyAlignment="1"/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/>
    <xf numFmtId="0" fontId="6" fillId="0" borderId="0" xfId="0" applyFont="1" applyFill="1" applyBorder="1"/>
    <xf numFmtId="0" fontId="6" fillId="0" borderId="18" xfId="0" applyFont="1" applyFill="1" applyBorder="1"/>
    <xf numFmtId="0" fontId="6" fillId="0" borderId="9" xfId="0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2" xfId="0" applyFont="1" applyFill="1" applyBorder="1" applyAlignment="1">
      <alignment horizontal="center"/>
    </xf>
    <xf numFmtId="0" fontId="6" fillId="0" borderId="20" xfId="0" applyFont="1" applyFill="1" applyBorder="1"/>
    <xf numFmtId="0" fontId="5" fillId="0" borderId="15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right"/>
    </xf>
    <xf numFmtId="0" fontId="6" fillId="0" borderId="41" xfId="0" applyFont="1" applyFill="1" applyBorder="1" applyAlignment="1"/>
    <xf numFmtId="0" fontId="6" fillId="0" borderId="16" xfId="0" applyFont="1" applyFill="1" applyBorder="1" applyAlignment="1"/>
    <xf numFmtId="165" fontId="13" fillId="0" borderId="19" xfId="0" applyNumberFormat="1" applyFont="1" applyFill="1" applyBorder="1" applyAlignment="1"/>
    <xf numFmtId="0" fontId="6" fillId="0" borderId="42" xfId="0" applyFont="1" applyFill="1" applyBorder="1"/>
    <xf numFmtId="0" fontId="9" fillId="0" borderId="0" xfId="0" applyFont="1" applyFill="1" applyBorder="1" applyAlignment="1">
      <alignment horizontal="center" wrapText="1"/>
    </xf>
    <xf numFmtId="0" fontId="6" fillId="0" borderId="13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43" xfId="0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3" fillId="0" borderId="17" xfId="0" applyFont="1" applyFill="1" applyBorder="1" applyAlignment="1">
      <alignment horizontal="center"/>
    </xf>
    <xf numFmtId="167" fontId="6" fillId="0" borderId="18" xfId="0" applyNumberFormat="1" applyFont="1" applyFill="1" applyBorder="1"/>
    <xf numFmtId="0" fontId="9" fillId="0" borderId="0" xfId="0" applyFont="1" applyFill="1" applyBorder="1" applyAlignment="1">
      <alignment wrapText="1"/>
    </xf>
    <xf numFmtId="0" fontId="6" fillId="0" borderId="18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4" fontId="13" fillId="0" borderId="30" xfId="0" applyNumberFormat="1" applyFont="1" applyFill="1" applyBorder="1" applyAlignment="1"/>
    <xf numFmtId="4" fontId="13" fillId="0" borderId="19" xfId="0" applyNumberFormat="1" applyFont="1" applyFill="1" applyBorder="1" applyAlignment="1"/>
    <xf numFmtId="0" fontId="2" fillId="0" borderId="14" xfId="0" applyFont="1" applyFill="1" applyBorder="1" applyAlignment="1">
      <alignment horizontal="center"/>
    </xf>
    <xf numFmtId="165" fontId="13" fillId="0" borderId="37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/>
    </xf>
    <xf numFmtId="165" fontId="13" fillId="0" borderId="47" xfId="0" applyNumberFormat="1" applyFont="1" applyFill="1" applyBorder="1"/>
    <xf numFmtId="0" fontId="3" fillId="0" borderId="1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5" fontId="13" fillId="0" borderId="37" xfId="0" applyNumberFormat="1" applyFont="1" applyFill="1" applyBorder="1"/>
    <xf numFmtId="165" fontId="13" fillId="0" borderId="31" xfId="0" applyNumberFormat="1" applyFont="1" applyFill="1" applyBorder="1" applyAlignment="1">
      <alignment horizontal="right"/>
    </xf>
    <xf numFmtId="0" fontId="5" fillId="0" borderId="44" xfId="0" applyFont="1" applyFill="1" applyBorder="1" applyAlignment="1">
      <alignment horizontal="center"/>
    </xf>
    <xf numFmtId="0" fontId="6" fillId="0" borderId="21" xfId="0" applyFont="1" applyFill="1" applyBorder="1"/>
    <xf numFmtId="0" fontId="6" fillId="0" borderId="48" xfId="0" applyFont="1" applyFill="1" applyBorder="1"/>
    <xf numFmtId="0" fontId="6" fillId="0" borderId="2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8" fontId="6" fillId="0" borderId="25" xfId="0" applyNumberFormat="1" applyFont="1" applyFill="1" applyBorder="1" applyAlignment="1">
      <alignment horizontal="center"/>
    </xf>
    <xf numFmtId="0" fontId="6" fillId="0" borderId="38" xfId="0" applyFont="1" applyFill="1" applyBorder="1"/>
    <xf numFmtId="0" fontId="9" fillId="0" borderId="28" xfId="0" applyFont="1" applyFill="1" applyBorder="1" applyAlignment="1">
      <alignment horizontal="center" wrapText="1"/>
    </xf>
    <xf numFmtId="0" fontId="6" fillId="0" borderId="22" xfId="0" applyFont="1" applyFill="1" applyBorder="1"/>
    <xf numFmtId="165" fontId="3" fillId="0" borderId="29" xfId="0" applyNumberFormat="1" applyFont="1" applyFill="1" applyBorder="1" applyAlignment="1">
      <alignment horizontal="right"/>
    </xf>
    <xf numFmtId="4" fontId="13" fillId="0" borderId="27" xfId="0" applyNumberFormat="1" applyFont="1" applyFill="1" applyBorder="1"/>
    <xf numFmtId="0" fontId="2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0" fontId="6" fillId="2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65" fontId="26" fillId="0" borderId="30" xfId="0" applyNumberFormat="1" applyFont="1" applyFill="1" applyBorder="1"/>
    <xf numFmtId="165" fontId="26" fillId="0" borderId="29" xfId="0" applyNumberFormat="1" applyFont="1" applyFill="1" applyBorder="1"/>
    <xf numFmtId="165" fontId="26" fillId="0" borderId="19" xfId="0" applyNumberFormat="1" applyFont="1" applyFill="1" applyBorder="1"/>
    <xf numFmtId="165" fontId="27" fillId="0" borderId="31" xfId="0" applyNumberFormat="1" applyFont="1" applyFill="1" applyBorder="1"/>
    <xf numFmtId="165" fontId="26" fillId="0" borderId="19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/>
    <xf numFmtId="165" fontId="26" fillId="0" borderId="30" xfId="0" applyNumberFormat="1" applyFont="1" applyFill="1" applyBorder="1" applyAlignment="1">
      <alignment horizontal="right"/>
    </xf>
    <xf numFmtId="165" fontId="27" fillId="0" borderId="34" xfId="0" applyNumberFormat="1" applyFont="1" applyFill="1" applyBorder="1"/>
    <xf numFmtId="165" fontId="27" fillId="0" borderId="29" xfId="0" applyNumberFormat="1" applyFont="1" applyFill="1" applyBorder="1"/>
    <xf numFmtId="165" fontId="26" fillId="0" borderId="27" xfId="0" applyNumberFormat="1" applyFont="1" applyFill="1" applyBorder="1"/>
    <xf numFmtId="165" fontId="27" fillId="0" borderId="19" xfId="0" applyNumberFormat="1" applyFont="1" applyFill="1" applyBorder="1"/>
    <xf numFmtId="165" fontId="27" fillId="0" borderId="37" xfId="0" applyNumberFormat="1" applyFont="1" applyFill="1" applyBorder="1"/>
    <xf numFmtId="165" fontId="26" fillId="0" borderId="19" xfId="0" applyNumberFormat="1" applyFont="1" applyFill="1" applyBorder="1" applyAlignment="1">
      <alignment wrapText="1"/>
    </xf>
    <xf numFmtId="165" fontId="3" fillId="0" borderId="26" xfId="0" applyNumberFormat="1" applyFont="1" applyFill="1" applyBorder="1"/>
    <xf numFmtId="165" fontId="13" fillId="0" borderId="55" xfId="0" applyNumberFormat="1" applyFont="1" applyFill="1" applyBorder="1"/>
    <xf numFmtId="0" fontId="6" fillId="0" borderId="1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165" fontId="9" fillId="0" borderId="7" xfId="0" applyNumberFormat="1" applyFont="1" applyFill="1" applyBorder="1"/>
    <xf numFmtId="166" fontId="23" fillId="0" borderId="18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justify" wrapText="1"/>
    </xf>
    <xf numFmtId="0" fontId="11" fillId="0" borderId="3" xfId="0" applyFont="1" applyFill="1" applyBorder="1" applyAlignment="1"/>
    <xf numFmtId="0" fontId="11" fillId="0" borderId="6" xfId="0" applyFont="1" applyFill="1" applyBorder="1" applyAlignment="1"/>
    <xf numFmtId="0" fontId="11" fillId="0" borderId="4" xfId="0" applyFont="1" applyFill="1" applyBorder="1"/>
    <xf numFmtId="0" fontId="11" fillId="0" borderId="35" xfId="0" applyFont="1" applyFill="1" applyBorder="1"/>
    <xf numFmtId="0" fontId="2" fillId="0" borderId="18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6" fillId="0" borderId="58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8" fillId="0" borderId="0" xfId="0" applyFont="1" applyFill="1"/>
    <xf numFmtId="0" fontId="5" fillId="0" borderId="59" xfId="0" applyFont="1" applyFill="1" applyBorder="1" applyAlignment="1"/>
    <xf numFmtId="0" fontId="5" fillId="0" borderId="60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5" fillId="0" borderId="13" xfId="0" applyFont="1" applyFill="1" applyBorder="1"/>
    <xf numFmtId="0" fontId="7" fillId="0" borderId="6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6" fillId="0" borderId="44" xfId="0" applyFont="1" applyFill="1" applyBorder="1"/>
    <xf numFmtId="0" fontId="6" fillId="0" borderId="1" xfId="0" applyFont="1" applyFill="1" applyBorder="1" applyAlignment="1">
      <alignment horizontal="center" wrapText="1"/>
    </xf>
    <xf numFmtId="165" fontId="26" fillId="0" borderId="1" xfId="0" applyNumberFormat="1" applyFont="1" applyFill="1" applyBorder="1" applyAlignment="1">
      <alignment horizontal="right"/>
    </xf>
    <xf numFmtId="0" fontId="1" fillId="0" borderId="18" xfId="0" applyFont="1" applyFill="1" applyBorder="1"/>
    <xf numFmtId="0" fontId="16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6" fillId="0" borderId="0" xfId="1" applyFont="1" applyFill="1"/>
    <xf numFmtId="164" fontId="6" fillId="0" borderId="0" xfId="0" applyNumberFormat="1" applyFont="1" applyFill="1"/>
    <xf numFmtId="0" fontId="24" fillId="0" borderId="0" xfId="0" applyFont="1" applyFill="1" applyAlignment="1">
      <alignment horizontal="center" wrapText="1"/>
    </xf>
    <xf numFmtId="0" fontId="17" fillId="0" borderId="0" xfId="0" applyFont="1" applyFill="1" applyAlignment="1">
      <alignment wrapText="1"/>
    </xf>
    <xf numFmtId="4" fontId="18" fillId="0" borderId="0" xfId="0" applyNumberFormat="1" applyFont="1" applyFill="1" applyAlignment="1">
      <alignment wrapText="1"/>
    </xf>
    <xf numFmtId="0" fontId="29" fillId="0" borderId="0" xfId="0" applyFont="1" applyFill="1" applyAlignment="1">
      <alignment horizontal="justify" wrapText="1"/>
    </xf>
    <xf numFmtId="165" fontId="13" fillId="0" borderId="0" xfId="0" applyNumberFormat="1" applyFont="1" applyFill="1" applyBorder="1"/>
    <xf numFmtId="0" fontId="29" fillId="0" borderId="0" xfId="0" applyFont="1" applyFill="1"/>
    <xf numFmtId="0" fontId="13" fillId="0" borderId="58" xfId="0" applyFont="1" applyFill="1" applyBorder="1"/>
    <xf numFmtId="165" fontId="3" fillId="0" borderId="7" xfId="0" applyNumberFormat="1" applyFont="1" applyFill="1" applyBorder="1" applyAlignment="1"/>
    <xf numFmtId="165" fontId="13" fillId="0" borderId="7" xfId="0" applyNumberFormat="1" applyFont="1" applyFill="1" applyBorder="1"/>
    <xf numFmtId="165" fontId="26" fillId="0" borderId="29" xfId="0" applyNumberFormat="1" applyFont="1" applyFill="1" applyBorder="1" applyAlignment="1">
      <alignment horizontal="right"/>
    </xf>
    <xf numFmtId="165" fontId="13" fillId="0" borderId="28" xfId="0" applyNumberFormat="1" applyFont="1" applyFill="1" applyBorder="1"/>
    <xf numFmtId="165" fontId="27" fillId="0" borderId="81" xfId="0" applyNumberFormat="1" applyFont="1" applyFill="1" applyBorder="1"/>
    <xf numFmtId="165" fontId="13" fillId="0" borderId="34" xfId="0" applyNumberFormat="1" applyFont="1" applyFill="1" applyBorder="1"/>
    <xf numFmtId="165" fontId="9" fillId="3" borderId="54" xfId="0" applyNumberFormat="1" applyFont="1" applyFill="1" applyBorder="1" applyAlignment="1"/>
    <xf numFmtId="165" fontId="13" fillId="3" borderId="78" xfId="0" applyNumberFormat="1" applyFont="1" applyFill="1" applyBorder="1"/>
    <xf numFmtId="165" fontId="9" fillId="3" borderId="35" xfId="0" applyNumberFormat="1" applyFont="1" applyFill="1" applyBorder="1"/>
    <xf numFmtId="165" fontId="9" fillId="3" borderId="32" xfId="0" applyNumberFormat="1" applyFont="1" applyFill="1" applyBorder="1"/>
    <xf numFmtId="165" fontId="9" fillId="3" borderId="32" xfId="0" applyNumberFormat="1" applyFont="1" applyFill="1" applyBorder="1" applyAlignment="1"/>
    <xf numFmtId="165" fontId="25" fillId="3" borderId="32" xfId="0" applyNumberFormat="1" applyFont="1" applyFill="1" applyBorder="1"/>
    <xf numFmtId="165" fontId="3" fillId="3" borderId="32" xfId="0" applyNumberFormat="1" applyFont="1" applyFill="1" applyBorder="1"/>
    <xf numFmtId="165" fontId="3" fillId="3" borderId="78" xfId="0" applyNumberFormat="1" applyFont="1" applyFill="1" applyBorder="1"/>
    <xf numFmtId="165" fontId="9" fillId="3" borderId="26" xfId="0" applyNumberFormat="1" applyFont="1" applyFill="1" applyBorder="1" applyAlignment="1"/>
    <xf numFmtId="165" fontId="9" fillId="3" borderId="51" xfId="0" applyNumberFormat="1" applyFont="1" applyFill="1" applyBorder="1"/>
    <xf numFmtId="165" fontId="9" fillId="3" borderId="36" xfId="0" applyNumberFormat="1" applyFont="1" applyFill="1" applyBorder="1"/>
    <xf numFmtId="165" fontId="25" fillId="3" borderId="52" xfId="0" applyNumberFormat="1" applyFont="1" applyFill="1" applyBorder="1"/>
    <xf numFmtId="165" fontId="9" fillId="3" borderId="66" xfId="0" applyNumberFormat="1" applyFont="1" applyFill="1" applyBorder="1"/>
    <xf numFmtId="165" fontId="9" fillId="3" borderId="78" xfId="0" applyNumberFormat="1" applyFont="1" applyFill="1" applyBorder="1"/>
    <xf numFmtId="0" fontId="7" fillId="3" borderId="65" xfId="0" applyFont="1" applyFill="1" applyBorder="1" applyAlignment="1">
      <alignment horizontal="center"/>
    </xf>
    <xf numFmtId="4" fontId="25" fillId="3" borderId="32" xfId="0" applyNumberFormat="1" applyFont="1" applyFill="1" applyBorder="1"/>
    <xf numFmtId="0" fontId="3" fillId="3" borderId="46" xfId="0" applyFont="1" applyFill="1" applyBorder="1" applyAlignment="1">
      <alignment horizontal="center"/>
    </xf>
    <xf numFmtId="4" fontId="3" fillId="0" borderId="58" xfId="0" applyNumberFormat="1" applyFont="1" applyFill="1" applyBorder="1"/>
    <xf numFmtId="4" fontId="3" fillId="0" borderId="29" xfId="0" applyNumberFormat="1" applyFont="1" applyFill="1" applyBorder="1"/>
    <xf numFmtId="0" fontId="13" fillId="0" borderId="19" xfId="0" applyFont="1" applyFill="1" applyBorder="1"/>
    <xf numFmtId="165" fontId="3" fillId="0" borderId="19" xfId="0" applyNumberFormat="1" applyFont="1" applyFill="1" applyBorder="1" applyAlignment="1">
      <alignment horizontal="right"/>
    </xf>
    <xf numFmtId="4" fontId="17" fillId="0" borderId="0" xfId="0" applyNumberFormat="1" applyFont="1" applyFill="1" applyAlignment="1"/>
    <xf numFmtId="164" fontId="17" fillId="0" borderId="0" xfId="1" applyFont="1" applyFill="1"/>
    <xf numFmtId="166" fontId="23" fillId="3" borderId="39" xfId="0" applyNumberFormat="1" applyFont="1" applyFill="1" applyBorder="1" applyAlignment="1">
      <alignment horizontal="center"/>
    </xf>
    <xf numFmtId="0" fontId="19" fillId="3" borderId="50" xfId="0" applyFont="1" applyFill="1" applyBorder="1" applyAlignment="1">
      <alignment wrapText="1"/>
    </xf>
    <xf numFmtId="0" fontId="19" fillId="3" borderId="49" xfId="0" applyFont="1" applyFill="1" applyBorder="1" applyAlignment="1">
      <alignment wrapText="1"/>
    </xf>
    <xf numFmtId="166" fontId="23" fillId="3" borderId="4" xfId="0" applyNumberFormat="1" applyFont="1" applyFill="1" applyBorder="1" applyAlignment="1">
      <alignment horizontal="center"/>
    </xf>
    <xf numFmtId="165" fontId="3" fillId="0" borderId="30" xfId="0" applyNumberFormat="1" applyFont="1" applyFill="1" applyBorder="1"/>
    <xf numFmtId="165" fontId="3" fillId="3" borderId="35" xfId="0" applyNumberFormat="1" applyFont="1" applyFill="1" applyBorder="1"/>
    <xf numFmtId="0" fontId="2" fillId="0" borderId="0" xfId="0" applyFont="1" applyFill="1"/>
    <xf numFmtId="165" fontId="3" fillId="0" borderId="81" xfId="0" applyNumberFormat="1" applyFont="1" applyFill="1" applyBorder="1"/>
    <xf numFmtId="165" fontId="3" fillId="0" borderId="83" xfId="0" applyNumberFormat="1" applyFont="1" applyFill="1" applyBorder="1"/>
    <xf numFmtId="165" fontId="13" fillId="3" borderId="49" xfId="0" applyNumberFormat="1" applyFont="1" applyFill="1" applyBorder="1"/>
    <xf numFmtId="165" fontId="3" fillId="3" borderId="49" xfId="0" applyNumberFormat="1" applyFont="1" applyFill="1" applyBorder="1"/>
    <xf numFmtId="166" fontId="23" fillId="3" borderId="53" xfId="0" applyNumberFormat="1" applyFont="1" applyFill="1" applyBorder="1" applyAlignment="1">
      <alignment horizontal="center"/>
    </xf>
    <xf numFmtId="0" fontId="19" fillId="3" borderId="49" xfId="0" applyFont="1" applyFill="1" applyBorder="1" applyAlignment="1">
      <alignment horizontal="center" wrapText="1"/>
    </xf>
    <xf numFmtId="165" fontId="13" fillId="3" borderId="30" xfId="0" applyNumberFormat="1" applyFont="1" applyFill="1" applyBorder="1"/>
    <xf numFmtId="0" fontId="19" fillId="3" borderId="50" xfId="0" applyFont="1" applyFill="1" applyBorder="1" applyAlignment="1">
      <alignment horizontal="center" wrapText="1"/>
    </xf>
    <xf numFmtId="166" fontId="23" fillId="3" borderId="41" xfId="0" applyNumberFormat="1" applyFont="1" applyFill="1" applyBorder="1" applyAlignment="1">
      <alignment horizontal="center"/>
    </xf>
    <xf numFmtId="166" fontId="23" fillId="3" borderId="46" xfId="0" applyNumberFormat="1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 wrapText="1"/>
    </xf>
    <xf numFmtId="0" fontId="14" fillId="3" borderId="50" xfId="0" applyFont="1" applyFill="1" applyBorder="1" applyAlignment="1">
      <alignment horizontal="center" wrapText="1"/>
    </xf>
    <xf numFmtId="165" fontId="13" fillId="3" borderId="82" xfId="0" applyNumberFormat="1" applyFont="1" applyFill="1" applyBorder="1"/>
    <xf numFmtId="0" fontId="2" fillId="3" borderId="57" xfId="0" applyFont="1" applyFill="1" applyBorder="1" applyAlignment="1">
      <alignment horizontal="center"/>
    </xf>
    <xf numFmtId="165" fontId="13" fillId="3" borderId="47" xfId="0" applyNumberFormat="1" applyFont="1" applyFill="1" applyBorder="1"/>
    <xf numFmtId="165" fontId="3" fillId="2" borderId="30" xfId="0" applyNumberFormat="1" applyFont="1" applyFill="1" applyBorder="1"/>
    <xf numFmtId="165" fontId="3" fillId="2" borderId="29" xfId="0" applyNumberFormat="1" applyFont="1" applyFill="1" applyBorder="1"/>
    <xf numFmtId="165" fontId="25" fillId="3" borderId="80" xfId="0" applyNumberFormat="1" applyFont="1" applyFill="1" applyBorder="1"/>
    <xf numFmtId="165" fontId="25" fillId="3" borderId="78" xfId="0" applyNumberFormat="1" applyFont="1" applyFill="1" applyBorder="1"/>
    <xf numFmtId="0" fontId="9" fillId="0" borderId="0" xfId="0" applyFont="1" applyFill="1" applyAlignment="1">
      <alignment horizontal="center" wrapText="1"/>
    </xf>
    <xf numFmtId="0" fontId="19" fillId="3" borderId="39" xfId="0" applyFont="1" applyFill="1" applyBorder="1" applyAlignment="1">
      <alignment horizontal="center" wrapText="1"/>
    </xf>
    <xf numFmtId="0" fontId="19" fillId="3" borderId="50" xfId="0" applyFont="1" applyFill="1" applyBorder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0" fontId="9" fillId="3" borderId="46" xfId="0" applyFont="1" applyFill="1" applyBorder="1" applyAlignment="1">
      <alignment horizontal="center" wrapText="1"/>
    </xf>
    <xf numFmtId="0" fontId="9" fillId="3" borderId="67" xfId="0" applyFont="1" applyFill="1" applyBorder="1" applyAlignment="1">
      <alignment wrapText="1"/>
    </xf>
    <xf numFmtId="0" fontId="9" fillId="3" borderId="68" xfId="0" applyFont="1" applyFill="1" applyBorder="1" applyAlignment="1">
      <alignment wrapText="1"/>
    </xf>
    <xf numFmtId="0" fontId="12" fillId="3" borderId="67" xfId="0" applyFont="1" applyFill="1" applyBorder="1" applyAlignment="1">
      <alignment wrapText="1"/>
    </xf>
    <xf numFmtId="0" fontId="12" fillId="3" borderId="68" xfId="0" applyFont="1" applyFill="1" applyBorder="1" applyAlignment="1">
      <alignment wrapText="1"/>
    </xf>
    <xf numFmtId="0" fontId="2" fillId="0" borderId="38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wrapText="1"/>
    </xf>
    <xf numFmtId="0" fontId="6" fillId="0" borderId="44" xfId="0" applyFont="1" applyFill="1" applyBorder="1" applyAlignment="1">
      <alignment horizontal="center" wrapText="1"/>
    </xf>
    <xf numFmtId="0" fontId="13" fillId="0" borderId="76" xfId="0" applyFont="1" applyFill="1" applyBorder="1" applyAlignment="1">
      <alignment wrapText="1"/>
    </xf>
    <xf numFmtId="0" fontId="13" fillId="0" borderId="37" xfId="0" applyFont="1" applyFill="1" applyBorder="1" applyAlignment="1">
      <alignment wrapText="1"/>
    </xf>
    <xf numFmtId="0" fontId="13" fillId="0" borderId="77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9" fillId="3" borderId="71" xfId="0" applyFont="1" applyFill="1" applyBorder="1" applyAlignment="1">
      <alignment horizontal="center" wrapText="1"/>
    </xf>
    <xf numFmtId="0" fontId="12" fillId="3" borderId="72" xfId="0" applyFont="1" applyFill="1" applyBorder="1" applyAlignment="1">
      <alignment wrapText="1"/>
    </xf>
    <xf numFmtId="0" fontId="12" fillId="3" borderId="73" xfId="0" applyFont="1" applyFill="1" applyBorder="1" applyAlignment="1">
      <alignment wrapText="1"/>
    </xf>
    <xf numFmtId="0" fontId="9" fillId="3" borderId="69" xfId="0" applyFont="1" applyFill="1" applyBorder="1" applyAlignment="1">
      <alignment horizontal="center" wrapText="1"/>
    </xf>
    <xf numFmtId="0" fontId="9" fillId="3" borderId="7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wrapText="1"/>
    </xf>
    <xf numFmtId="0" fontId="18" fillId="0" borderId="0" xfId="0" applyFont="1" applyFill="1" applyAlignment="1">
      <alignment horizontal="center" wrapText="1"/>
    </xf>
    <xf numFmtId="0" fontId="9" fillId="3" borderId="67" xfId="0" applyFont="1" applyFill="1" applyBorder="1" applyAlignment="1">
      <alignment horizontal="center" wrapText="1"/>
    </xf>
    <xf numFmtId="0" fontId="9" fillId="3" borderId="68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2" fillId="3" borderId="66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9" fillId="3" borderId="69" xfId="0" applyFont="1" applyFill="1" applyBorder="1" applyAlignment="1">
      <alignment wrapText="1"/>
    </xf>
    <xf numFmtId="0" fontId="9" fillId="3" borderId="70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3" fillId="2" borderId="0" xfId="0" applyFont="1" applyFill="1" applyAlignment="1">
      <alignment wrapText="1"/>
    </xf>
    <xf numFmtId="0" fontId="6" fillId="0" borderId="76" xfId="0" applyFont="1" applyFill="1" applyBorder="1" applyAlignment="1">
      <alignment wrapText="1"/>
    </xf>
    <xf numFmtId="0" fontId="6" fillId="0" borderId="37" xfId="0" applyFont="1" applyFill="1" applyBorder="1" applyAlignment="1">
      <alignment wrapText="1"/>
    </xf>
    <xf numFmtId="0" fontId="6" fillId="0" borderId="77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wrapText="1"/>
    </xf>
    <xf numFmtId="0" fontId="6" fillId="3" borderId="50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wrapText="1"/>
    </xf>
    <xf numFmtId="0" fontId="12" fillId="3" borderId="74" xfId="0" applyFont="1" applyFill="1" applyBorder="1" applyAlignment="1">
      <alignment wrapText="1"/>
    </xf>
    <xf numFmtId="0" fontId="12" fillId="3" borderId="69" xfId="0" applyFont="1" applyFill="1" applyBorder="1" applyAlignment="1">
      <alignment wrapText="1"/>
    </xf>
    <xf numFmtId="0" fontId="12" fillId="3" borderId="70" xfId="0" applyFont="1" applyFill="1" applyBorder="1" applyAlignment="1">
      <alignment wrapText="1"/>
    </xf>
    <xf numFmtId="0" fontId="23" fillId="3" borderId="39" xfId="0" applyFont="1" applyFill="1" applyBorder="1" applyAlignment="1">
      <alignment horizontal="center" wrapText="1"/>
    </xf>
    <xf numFmtId="0" fontId="23" fillId="3" borderId="50" xfId="0" applyFont="1" applyFill="1" applyBorder="1" applyAlignment="1">
      <alignment horizontal="center" wrapText="1"/>
    </xf>
    <xf numFmtId="0" fontId="23" fillId="3" borderId="75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justify" wrapText="1"/>
    </xf>
    <xf numFmtId="0" fontId="7" fillId="0" borderId="59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wrapText="1"/>
    </xf>
    <xf numFmtId="0" fontId="16" fillId="0" borderId="28" xfId="0" applyFont="1" applyFill="1" applyBorder="1" applyAlignment="1">
      <alignment horizontal="justify" wrapText="1"/>
    </xf>
    <xf numFmtId="165" fontId="13" fillId="0" borderId="5" xfId="0" applyNumberFormat="1" applyFont="1" applyFill="1" applyBorder="1" applyAlignment="1">
      <alignment horizontal="center" wrapText="1"/>
    </xf>
    <xf numFmtId="165" fontId="13" fillId="0" borderId="8" xfId="0" applyNumberFormat="1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4" fontId="17" fillId="0" borderId="0" xfId="0" applyNumberFormat="1" applyFont="1" applyFill="1" applyAlignment="1">
      <alignment wrapText="1"/>
    </xf>
    <xf numFmtId="0" fontId="30" fillId="0" borderId="0" xfId="0" applyFont="1" applyFill="1" applyAlignment="1">
      <alignment wrapText="1"/>
    </xf>
    <xf numFmtId="0" fontId="12" fillId="3" borderId="68" xfId="0" applyFont="1" applyFill="1" applyBorder="1" applyAlignment="1">
      <alignment horizontal="center" wrapText="1"/>
    </xf>
    <xf numFmtId="165" fontId="13" fillId="0" borderId="33" xfId="0" applyNumberFormat="1" applyFont="1" applyFill="1" applyBorder="1" applyAlignment="1">
      <alignment horizontal="center" wrapText="1"/>
    </xf>
    <xf numFmtId="165" fontId="13" fillId="0" borderId="79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9"/>
  <sheetViews>
    <sheetView tabSelected="1" view="pageBreakPreview" topLeftCell="A753" zoomScaleSheetLayoutView="100" workbookViewId="0">
      <selection activeCell="K774" sqref="J774:K774"/>
    </sheetView>
  </sheetViews>
  <sheetFormatPr defaultRowHeight="15"/>
  <cols>
    <col min="1" max="1" width="6.140625" style="84" customWidth="1"/>
    <col min="2" max="2" width="5.28515625" style="91" customWidth="1"/>
    <col min="3" max="3" width="6.140625" style="84" customWidth="1"/>
    <col min="4" max="4" width="7.42578125" style="84" customWidth="1"/>
    <col min="5" max="5" width="49.7109375" style="84" customWidth="1"/>
    <col min="6" max="6" width="18" style="84" customWidth="1"/>
    <col min="7" max="7" width="18.7109375" style="84" customWidth="1"/>
    <col min="8" max="8" width="10.42578125" style="85" customWidth="1"/>
    <col min="9" max="9" width="9.140625" style="84"/>
    <col min="10" max="10" width="11.7109375" style="84" customWidth="1"/>
    <col min="11" max="11" width="15.5703125" style="84" bestFit="1" customWidth="1"/>
    <col min="12" max="16384" width="9.140625" style="84"/>
  </cols>
  <sheetData>
    <row r="1" spans="1:8" ht="6.75" customHeight="1"/>
    <row r="2" spans="1:8" ht="102.75" customHeight="1">
      <c r="A2" s="333" t="s">
        <v>218</v>
      </c>
      <c r="B2" s="333"/>
      <c r="C2" s="333"/>
      <c r="D2" s="333"/>
      <c r="E2" s="333"/>
      <c r="F2" s="333"/>
      <c r="G2" s="333"/>
      <c r="H2" s="333"/>
    </row>
    <row r="3" spans="1:8" ht="25.5" customHeight="1"/>
    <row r="4" spans="1:8" ht="27" customHeight="1"/>
    <row r="5" spans="1:8" ht="39.75" customHeight="1"/>
    <row r="6" spans="1:8" ht="57.75" customHeight="1">
      <c r="A6" s="339" t="s">
        <v>205</v>
      </c>
      <c r="B6" s="341"/>
      <c r="C6" s="341"/>
      <c r="D6" s="341"/>
      <c r="E6" s="341"/>
      <c r="F6" s="341"/>
      <c r="G6" s="341"/>
      <c r="H6" s="341"/>
    </row>
    <row r="7" spans="1:8" ht="60" customHeight="1">
      <c r="A7" s="339" t="s">
        <v>206</v>
      </c>
      <c r="B7" s="340"/>
      <c r="C7" s="340"/>
      <c r="D7" s="340"/>
      <c r="E7" s="340"/>
      <c r="F7" s="340"/>
      <c r="G7" s="340"/>
      <c r="H7" s="340"/>
    </row>
    <row r="8" spans="1:8" ht="43.5" customHeight="1">
      <c r="A8" s="190"/>
      <c r="B8" s="191"/>
      <c r="C8" s="190"/>
      <c r="D8" s="190"/>
      <c r="E8" s="190"/>
      <c r="F8" s="190"/>
      <c r="G8" s="190"/>
      <c r="H8" s="225"/>
    </row>
    <row r="9" spans="1:8" ht="21.75" customHeight="1">
      <c r="A9" s="190"/>
      <c r="B9" s="191"/>
      <c r="C9" s="190"/>
      <c r="D9" s="190"/>
      <c r="E9" s="190"/>
      <c r="F9" s="190"/>
      <c r="G9" s="190"/>
      <c r="H9" s="225"/>
    </row>
    <row r="10" spans="1:8" ht="27.75" customHeight="1">
      <c r="A10" s="60"/>
      <c r="B10" s="192" t="s">
        <v>157</v>
      </c>
      <c r="C10" s="60"/>
      <c r="D10" s="60"/>
      <c r="E10" s="60"/>
      <c r="F10" s="60"/>
      <c r="G10" s="60"/>
      <c r="H10" s="60"/>
    </row>
    <row r="11" spans="1:8" ht="20.25">
      <c r="A11" s="60"/>
      <c r="B11" s="61"/>
      <c r="C11" s="60"/>
      <c r="D11" s="60"/>
      <c r="E11" s="60"/>
      <c r="F11" s="60"/>
      <c r="G11" s="60"/>
      <c r="H11" s="60"/>
    </row>
    <row r="12" spans="1:8" ht="21.75" customHeight="1">
      <c r="A12" s="306" t="s">
        <v>42</v>
      </c>
      <c r="B12" s="334"/>
      <c r="C12" s="334"/>
      <c r="D12" s="334"/>
      <c r="E12" s="334"/>
      <c r="F12" s="334"/>
      <c r="G12" s="334"/>
      <c r="H12" s="334"/>
    </row>
    <row r="13" spans="1:8" ht="20.25">
      <c r="A13" s="60"/>
      <c r="B13" s="61"/>
      <c r="C13" s="60"/>
      <c r="D13" s="60"/>
      <c r="E13" s="60"/>
      <c r="F13" s="60"/>
      <c r="G13" s="60"/>
      <c r="H13" s="60"/>
    </row>
    <row r="14" spans="1:8" ht="43.5" customHeight="1">
      <c r="A14" s="335" t="s">
        <v>207</v>
      </c>
      <c r="B14" s="335"/>
      <c r="C14" s="335"/>
      <c r="D14" s="335"/>
      <c r="E14" s="335"/>
      <c r="F14" s="335"/>
      <c r="G14" s="335"/>
      <c r="H14" s="335"/>
    </row>
    <row r="15" spans="1:8" ht="39.75" customHeight="1">
      <c r="A15" s="285" t="s">
        <v>213</v>
      </c>
      <c r="B15" s="285"/>
      <c r="C15" s="285"/>
      <c r="D15" s="285"/>
      <c r="E15" s="285"/>
      <c r="F15" s="285"/>
      <c r="G15" s="285"/>
      <c r="H15" s="285"/>
    </row>
    <row r="16" spans="1:8" ht="38.25" customHeight="1">
      <c r="A16" s="333" t="s">
        <v>214</v>
      </c>
      <c r="B16" s="333"/>
      <c r="C16" s="333"/>
      <c r="D16" s="333"/>
      <c r="E16" s="333"/>
      <c r="F16" s="333"/>
      <c r="G16" s="333"/>
      <c r="H16" s="333"/>
    </row>
    <row r="17" spans="1:8" ht="38.25" customHeight="1">
      <c r="A17" s="254" t="s">
        <v>215</v>
      </c>
      <c r="B17" s="254"/>
      <c r="C17" s="254"/>
      <c r="D17" s="254"/>
      <c r="E17" s="254"/>
      <c r="F17" s="60"/>
      <c r="G17" s="255"/>
      <c r="H17" s="60"/>
    </row>
    <row r="18" spans="1:8" ht="15.75" customHeight="1">
      <c r="A18" s="222"/>
      <c r="B18" s="222"/>
      <c r="C18" s="221"/>
      <c r="D18" s="195"/>
      <c r="E18" s="60"/>
      <c r="F18" s="60"/>
      <c r="G18" s="60"/>
      <c r="H18" s="60"/>
    </row>
    <row r="19" spans="1:8" ht="48" customHeight="1">
      <c r="A19" s="306" t="s">
        <v>43</v>
      </c>
      <c r="B19" s="334"/>
      <c r="C19" s="334"/>
      <c r="D19" s="334"/>
      <c r="E19" s="334"/>
      <c r="F19" s="334"/>
      <c r="G19" s="334"/>
      <c r="H19" s="334"/>
    </row>
    <row r="20" spans="1:8" ht="15.75" customHeight="1">
      <c r="A20" s="222"/>
      <c r="B20" s="222"/>
      <c r="C20" s="221"/>
      <c r="D20" s="195"/>
      <c r="E20" s="60"/>
      <c r="F20" s="60"/>
      <c r="G20" s="60"/>
      <c r="H20" s="60"/>
    </row>
    <row r="21" spans="1:8" ht="55.5" customHeight="1">
      <c r="A21" s="347" t="s">
        <v>216</v>
      </c>
      <c r="B21" s="348"/>
      <c r="C21" s="348"/>
      <c r="D21" s="348"/>
      <c r="E21" s="348"/>
      <c r="F21" s="348"/>
      <c r="G21" s="348"/>
      <c r="H21" s="348"/>
    </row>
    <row r="22" spans="1:8" ht="24" customHeight="1">
      <c r="A22" s="335"/>
      <c r="B22" s="335"/>
      <c r="C22" s="335"/>
      <c r="D22" s="335"/>
      <c r="E22" s="335"/>
      <c r="F22" s="335"/>
      <c r="G22" s="335"/>
      <c r="H22" s="335"/>
    </row>
    <row r="23" spans="1:8" ht="17.25" customHeight="1">
      <c r="A23" s="306"/>
      <c r="B23" s="334"/>
      <c r="C23" s="334"/>
      <c r="D23" s="334"/>
      <c r="E23" s="334"/>
      <c r="F23" s="334"/>
      <c r="G23" s="334"/>
      <c r="H23" s="334"/>
    </row>
    <row r="24" spans="1:8" ht="44.25" customHeight="1">
      <c r="A24" s="306" t="s">
        <v>181</v>
      </c>
      <c r="B24" s="334"/>
      <c r="C24" s="334"/>
      <c r="D24" s="334"/>
      <c r="E24" s="334"/>
      <c r="F24" s="334"/>
      <c r="G24" s="334"/>
      <c r="H24" s="334"/>
    </row>
    <row r="25" spans="1:8" ht="16.5" customHeight="1">
      <c r="A25" s="306"/>
      <c r="B25" s="334"/>
      <c r="C25" s="334"/>
      <c r="D25" s="334"/>
      <c r="E25" s="334"/>
      <c r="F25" s="334"/>
      <c r="G25" s="334"/>
      <c r="H25" s="334"/>
    </row>
    <row r="26" spans="1:8" ht="63.75" customHeight="1">
      <c r="A26" s="335" t="s">
        <v>208</v>
      </c>
      <c r="B26" s="335"/>
      <c r="C26" s="335"/>
      <c r="D26" s="335"/>
      <c r="E26" s="335"/>
      <c r="F26" s="335"/>
      <c r="G26" s="335"/>
      <c r="H26" s="335"/>
    </row>
    <row r="27" spans="1:8" ht="132.75" customHeight="1" thickBot="1">
      <c r="A27" s="177"/>
      <c r="B27" s="177"/>
      <c r="C27" s="177"/>
      <c r="D27" s="177"/>
      <c r="E27" s="177"/>
      <c r="F27" s="213"/>
      <c r="G27" s="215"/>
      <c r="H27" s="223"/>
    </row>
    <row r="28" spans="1:8" ht="12.75" customHeight="1">
      <c r="A28" s="193"/>
      <c r="B28" s="2"/>
      <c r="C28" s="196" t="s">
        <v>153</v>
      </c>
      <c r="D28" s="197" t="s">
        <v>63</v>
      </c>
      <c r="E28" s="198" t="s">
        <v>59</v>
      </c>
      <c r="F28" s="154" t="s">
        <v>209</v>
      </c>
      <c r="G28" s="315" t="s">
        <v>210</v>
      </c>
      <c r="H28" s="297" t="s">
        <v>204</v>
      </c>
    </row>
    <row r="29" spans="1:8" ht="13.5" thickBot="1">
      <c r="A29" s="194"/>
      <c r="B29" s="2"/>
      <c r="C29" s="199" t="s">
        <v>61</v>
      </c>
      <c r="D29" s="200" t="s">
        <v>61</v>
      </c>
      <c r="E29" s="37"/>
      <c r="F29" s="155">
        <v>2010</v>
      </c>
      <c r="G29" s="316"/>
      <c r="H29" s="298"/>
    </row>
    <row r="30" spans="1:8" ht="21.75" customHeight="1">
      <c r="A30" s="93"/>
      <c r="B30" s="31"/>
      <c r="C30" s="94"/>
      <c r="D30" s="336"/>
      <c r="E30" s="201" t="s">
        <v>64</v>
      </c>
      <c r="F30" s="318"/>
      <c r="G30" s="318"/>
      <c r="H30" s="294"/>
    </row>
    <row r="31" spans="1:8" ht="16.5">
      <c r="A31" s="93"/>
      <c r="B31" s="31"/>
      <c r="C31" s="202">
        <v>71</v>
      </c>
      <c r="D31" s="337"/>
      <c r="E31" s="203" t="s">
        <v>159</v>
      </c>
      <c r="F31" s="319"/>
      <c r="G31" s="319"/>
      <c r="H31" s="295"/>
    </row>
    <row r="32" spans="1:8" ht="16.5" customHeight="1" thickBot="1">
      <c r="A32" s="93"/>
      <c r="B32" s="31"/>
      <c r="C32" s="204">
        <v>711</v>
      </c>
      <c r="D32" s="338"/>
      <c r="E32" s="205" t="s">
        <v>65</v>
      </c>
      <c r="F32" s="320"/>
      <c r="G32" s="320"/>
      <c r="H32" s="296"/>
    </row>
    <row r="33" spans="1:8" ht="23.25" customHeight="1">
      <c r="A33" s="93"/>
      <c r="B33" s="31"/>
      <c r="C33" s="206">
        <v>7111</v>
      </c>
      <c r="D33" s="291" t="s">
        <v>70</v>
      </c>
      <c r="E33" s="293"/>
      <c r="F33" s="250">
        <f>F34+F35+F36+F37</f>
        <v>5860800</v>
      </c>
      <c r="G33" s="250">
        <f>G34+G35+G36+G37</f>
        <v>6217321.3300000001</v>
      </c>
      <c r="H33" s="67">
        <f>G33/F33*100</f>
        <v>106.08315127627628</v>
      </c>
    </row>
    <row r="34" spans="1:8" ht="24.75" customHeight="1">
      <c r="A34" s="93"/>
      <c r="B34" s="31"/>
      <c r="C34" s="94"/>
      <c r="D34" s="34">
        <v>71111</v>
      </c>
      <c r="E34" s="40" t="s">
        <v>66</v>
      </c>
      <c r="F34" s="67">
        <v>5079100</v>
      </c>
      <c r="G34" s="67">
        <v>5593613.6100000003</v>
      </c>
      <c r="H34" s="67">
        <f>G34/F34*100</f>
        <v>110.13001535705145</v>
      </c>
    </row>
    <row r="35" spans="1:8" ht="24" customHeight="1">
      <c r="A35" s="93"/>
      <c r="B35" s="31"/>
      <c r="C35" s="94"/>
      <c r="D35" s="8">
        <v>71114</v>
      </c>
      <c r="E35" s="207" t="s">
        <v>67</v>
      </c>
      <c r="F35" s="42">
        <v>65200</v>
      </c>
      <c r="G35" s="42">
        <v>47138.559999999998</v>
      </c>
      <c r="H35" s="67">
        <f t="shared" ref="H35:H71" si="0">G35/F35*100</f>
        <v>72.298404907975453</v>
      </c>
    </row>
    <row r="36" spans="1:8" ht="22.5" customHeight="1">
      <c r="A36" s="93"/>
      <c r="B36" s="31"/>
      <c r="C36" s="94"/>
      <c r="D36" s="8">
        <v>71116</v>
      </c>
      <c r="E36" s="95" t="s">
        <v>68</v>
      </c>
      <c r="F36" s="42">
        <v>152200</v>
      </c>
      <c r="G36" s="42">
        <v>129589.46</v>
      </c>
      <c r="H36" s="67">
        <f t="shared" si="0"/>
        <v>85.14419185282523</v>
      </c>
    </row>
    <row r="37" spans="1:8" ht="22.5" customHeight="1">
      <c r="A37" s="93"/>
      <c r="B37" s="31"/>
      <c r="C37" s="94"/>
      <c r="D37" s="8">
        <v>71117</v>
      </c>
      <c r="E37" s="9" t="s">
        <v>69</v>
      </c>
      <c r="F37" s="42">
        <v>564300</v>
      </c>
      <c r="G37" s="42">
        <v>446979.7</v>
      </c>
      <c r="H37" s="67">
        <f t="shared" si="0"/>
        <v>79.209587099060784</v>
      </c>
    </row>
    <row r="38" spans="1:8" ht="19.5" customHeight="1">
      <c r="A38" s="93"/>
      <c r="B38" s="31"/>
      <c r="C38" s="206">
        <v>7113</v>
      </c>
      <c r="D38" s="291" t="s">
        <v>126</v>
      </c>
      <c r="E38" s="293"/>
      <c r="F38" s="251">
        <f>SUM(F39:F40)</f>
        <v>4940000</v>
      </c>
      <c r="G38" s="251">
        <f>SUM(G39:G40)</f>
        <v>5015807.88</v>
      </c>
      <c r="H38" s="67">
        <f t="shared" si="0"/>
        <v>101.53457246963562</v>
      </c>
    </row>
    <row r="39" spans="1:8" ht="27" customHeight="1">
      <c r="A39" s="93"/>
      <c r="B39" s="31"/>
      <c r="C39" s="94"/>
      <c r="D39" s="8">
        <v>71131</v>
      </c>
      <c r="E39" s="9" t="s">
        <v>73</v>
      </c>
      <c r="F39" s="42">
        <v>3300000</v>
      </c>
      <c r="G39" s="42">
        <v>3544563.43</v>
      </c>
      <c r="H39" s="67">
        <f t="shared" si="0"/>
        <v>107.41101303030302</v>
      </c>
    </row>
    <row r="40" spans="1:8" ht="27" customHeight="1">
      <c r="A40" s="93"/>
      <c r="B40" s="31"/>
      <c r="C40" s="94"/>
      <c r="D40" s="8">
        <v>71132</v>
      </c>
      <c r="E40" s="9" t="s">
        <v>180</v>
      </c>
      <c r="F40" s="42">
        <v>1640000</v>
      </c>
      <c r="G40" s="42">
        <v>1471244.45</v>
      </c>
      <c r="H40" s="67">
        <f t="shared" si="0"/>
        <v>89.710027439024387</v>
      </c>
    </row>
    <row r="41" spans="1:8" ht="22.5" customHeight="1">
      <c r="A41" s="93"/>
      <c r="B41" s="31"/>
      <c r="C41" s="206">
        <v>7117</v>
      </c>
      <c r="D41" s="291" t="s">
        <v>127</v>
      </c>
      <c r="E41" s="292"/>
      <c r="F41" s="251">
        <f>SUM(F42:F45)</f>
        <v>8835000</v>
      </c>
      <c r="G41" s="251">
        <f>SUM(G42:G45)</f>
        <v>9030859.3599999994</v>
      </c>
      <c r="H41" s="67">
        <f t="shared" si="0"/>
        <v>102.21685749858516</v>
      </c>
    </row>
    <row r="42" spans="1:8" ht="27" customHeight="1">
      <c r="A42" s="93"/>
      <c r="B42" s="31"/>
      <c r="C42" s="94"/>
      <c r="D42" s="8">
        <v>71171</v>
      </c>
      <c r="E42" s="9" t="s">
        <v>178</v>
      </c>
      <c r="F42" s="42">
        <v>280000</v>
      </c>
      <c r="G42" s="42">
        <v>224049.24</v>
      </c>
      <c r="H42" s="67">
        <f t="shared" si="0"/>
        <v>80.017585714285715</v>
      </c>
    </row>
    <row r="43" spans="1:8" ht="27" customHeight="1">
      <c r="A43" s="93"/>
      <c r="B43" s="31"/>
      <c r="C43" s="94"/>
      <c r="D43" s="8">
        <v>71173</v>
      </c>
      <c r="E43" s="9" t="s">
        <v>71</v>
      </c>
      <c r="F43" s="42">
        <v>520000</v>
      </c>
      <c r="G43" s="42">
        <v>494987.83</v>
      </c>
      <c r="H43" s="67">
        <f t="shared" si="0"/>
        <v>95.189967307692314</v>
      </c>
    </row>
    <row r="44" spans="1:8" ht="27" customHeight="1">
      <c r="A44" s="93"/>
      <c r="B44" s="31"/>
      <c r="C44" s="94"/>
      <c r="D44" s="8">
        <v>71174</v>
      </c>
      <c r="E44" s="9" t="s">
        <v>72</v>
      </c>
      <c r="F44" s="42">
        <v>685000</v>
      </c>
      <c r="G44" s="42">
        <v>563357.67000000004</v>
      </c>
      <c r="H44" s="67">
        <f t="shared" si="0"/>
        <v>82.241995620437962</v>
      </c>
    </row>
    <row r="45" spans="1:8" ht="27" customHeight="1">
      <c r="A45" s="93"/>
      <c r="B45" s="31"/>
      <c r="C45" s="94"/>
      <c r="D45" s="8">
        <v>71175</v>
      </c>
      <c r="E45" s="9" t="s">
        <v>74</v>
      </c>
      <c r="F45" s="42">
        <v>7350000</v>
      </c>
      <c r="G45" s="42">
        <v>7748464.6200000001</v>
      </c>
      <c r="H45" s="67">
        <f t="shared" si="0"/>
        <v>105.42128734693878</v>
      </c>
    </row>
    <row r="46" spans="1:8" ht="24.75" customHeight="1">
      <c r="A46" s="93"/>
      <c r="B46" s="31"/>
      <c r="C46" s="206">
        <v>713</v>
      </c>
      <c r="D46" s="291" t="s">
        <v>78</v>
      </c>
      <c r="E46" s="292"/>
      <c r="F46" s="251">
        <f>SUM(F47:F48)</f>
        <v>1745900</v>
      </c>
      <c r="G46" s="251">
        <f>SUM(G47:G48)</f>
        <v>1567687.93</v>
      </c>
      <c r="H46" s="67">
        <f t="shared" si="0"/>
        <v>89.792538518815519</v>
      </c>
    </row>
    <row r="47" spans="1:8" ht="27" customHeight="1">
      <c r="A47" s="93"/>
      <c r="B47" s="31"/>
      <c r="C47" s="94"/>
      <c r="D47" s="8">
        <v>71312</v>
      </c>
      <c r="E47" s="9" t="s">
        <v>76</v>
      </c>
      <c r="F47" s="78">
        <v>795300</v>
      </c>
      <c r="G47" s="78">
        <v>684489.33</v>
      </c>
      <c r="H47" s="67">
        <f t="shared" si="0"/>
        <v>86.066808751414555</v>
      </c>
    </row>
    <row r="48" spans="1:8" ht="27" customHeight="1">
      <c r="A48" s="93"/>
      <c r="B48" s="31"/>
      <c r="C48" s="94"/>
      <c r="D48" s="8">
        <v>71351</v>
      </c>
      <c r="E48" s="9" t="s">
        <v>77</v>
      </c>
      <c r="F48" s="78">
        <v>950600</v>
      </c>
      <c r="G48" s="78">
        <v>883198.6</v>
      </c>
      <c r="H48" s="67">
        <f t="shared" si="0"/>
        <v>92.909593940669041</v>
      </c>
    </row>
    <row r="49" spans="1:11" ht="27" customHeight="1">
      <c r="A49" s="93"/>
      <c r="B49" s="31"/>
      <c r="C49" s="206">
        <v>714</v>
      </c>
      <c r="D49" s="291" t="s">
        <v>79</v>
      </c>
      <c r="E49" s="292"/>
      <c r="F49" s="251">
        <f>SUM(F50:F54)</f>
        <v>22452500</v>
      </c>
      <c r="G49" s="251">
        <f>SUM(G50:G54)</f>
        <v>22451127.450000003</v>
      </c>
      <c r="H49" s="67">
        <f t="shared" si="0"/>
        <v>99.993886872285955</v>
      </c>
    </row>
    <row r="50" spans="1:11" ht="30" customHeight="1">
      <c r="A50" s="93"/>
      <c r="B50" s="31"/>
      <c r="C50" s="94"/>
      <c r="D50" s="8">
        <v>71420</v>
      </c>
      <c r="E50" s="208" t="s">
        <v>80</v>
      </c>
      <c r="F50" s="78">
        <v>450000</v>
      </c>
      <c r="G50" s="78">
        <v>298603.34000000003</v>
      </c>
      <c r="H50" s="67">
        <f t="shared" si="0"/>
        <v>66.356297777777783</v>
      </c>
    </row>
    <row r="51" spans="1:11" ht="30" customHeight="1">
      <c r="A51" s="93"/>
      <c r="B51" s="31"/>
      <c r="C51" s="94"/>
      <c r="D51" s="8">
        <v>71460</v>
      </c>
      <c r="E51" s="209" t="s">
        <v>189</v>
      </c>
      <c r="F51" s="78">
        <v>20342500</v>
      </c>
      <c r="G51" s="78">
        <v>20832549.73</v>
      </c>
      <c r="H51" s="67">
        <f t="shared" si="0"/>
        <v>102.40899461718078</v>
      </c>
    </row>
    <row r="52" spans="1:11" ht="30" customHeight="1">
      <c r="A52" s="93"/>
      <c r="B52" s="31"/>
      <c r="C52" s="94"/>
      <c r="D52" s="8">
        <v>71461</v>
      </c>
      <c r="E52" s="100" t="s">
        <v>188</v>
      </c>
      <c r="F52" s="78">
        <v>250000</v>
      </c>
      <c r="G52" s="78">
        <v>122453</v>
      </c>
      <c r="H52" s="67">
        <f t="shared" si="0"/>
        <v>48.981200000000001</v>
      </c>
      <c r="K52" s="218"/>
    </row>
    <row r="53" spans="1:11" ht="30" customHeight="1">
      <c r="A53" s="93"/>
      <c r="B53" s="31"/>
      <c r="C53" s="94"/>
      <c r="D53" s="34">
        <v>71470</v>
      </c>
      <c r="E53" s="209" t="s">
        <v>197</v>
      </c>
      <c r="F53" s="78">
        <v>850000</v>
      </c>
      <c r="G53" s="78">
        <v>687192.19</v>
      </c>
      <c r="H53" s="67">
        <f t="shared" si="0"/>
        <v>80.846139999999991</v>
      </c>
      <c r="K53" s="218"/>
    </row>
    <row r="54" spans="1:11" ht="30" customHeight="1">
      <c r="A54" s="93"/>
      <c r="B54" s="31"/>
      <c r="C54" s="94"/>
      <c r="D54" s="34">
        <v>71480</v>
      </c>
      <c r="E54" s="209" t="s">
        <v>198</v>
      </c>
      <c r="F54" s="78">
        <v>560000</v>
      </c>
      <c r="G54" s="78">
        <v>510329.19</v>
      </c>
      <c r="H54" s="67">
        <f t="shared" si="0"/>
        <v>91.130212499999999</v>
      </c>
      <c r="K54" s="218"/>
    </row>
    <row r="55" spans="1:11" ht="25.5" customHeight="1">
      <c r="A55" s="93"/>
      <c r="B55" s="31"/>
      <c r="C55" s="206">
        <v>715</v>
      </c>
      <c r="D55" s="291" t="s">
        <v>130</v>
      </c>
      <c r="E55" s="292"/>
      <c r="F55" s="251">
        <f>SUM(F56:F60)</f>
        <v>2449400</v>
      </c>
      <c r="G55" s="251">
        <f>SUM(G56:G60)</f>
        <v>2214611.1800000002</v>
      </c>
      <c r="H55" s="67">
        <f t="shared" si="0"/>
        <v>90.414435371927823</v>
      </c>
      <c r="K55" s="218"/>
    </row>
    <row r="56" spans="1:11" ht="30" customHeight="1">
      <c r="A56" s="93"/>
      <c r="B56" s="31"/>
      <c r="C56" s="94"/>
      <c r="D56" s="8">
        <v>71523</v>
      </c>
      <c r="E56" s="3" t="s">
        <v>75</v>
      </c>
      <c r="F56" s="42">
        <v>62800</v>
      </c>
      <c r="G56" s="42">
        <v>57351.22</v>
      </c>
      <c r="H56" s="67">
        <f t="shared" si="0"/>
        <v>91.323598726114653</v>
      </c>
      <c r="K56" s="218"/>
    </row>
    <row r="57" spans="1:11" ht="30" customHeight="1">
      <c r="A57" s="93"/>
      <c r="B57" s="31"/>
      <c r="C57" s="94"/>
      <c r="D57" s="8">
        <v>71525</v>
      </c>
      <c r="E57" s="3" t="s">
        <v>129</v>
      </c>
      <c r="F57" s="42">
        <v>5000</v>
      </c>
      <c r="G57" s="42">
        <v>4217.45</v>
      </c>
      <c r="H57" s="67">
        <f t="shared" si="0"/>
        <v>84.34899999999999</v>
      </c>
      <c r="K57" s="219"/>
    </row>
    <row r="58" spans="1:11" ht="39" customHeight="1">
      <c r="A58" s="93"/>
      <c r="B58" s="31"/>
      <c r="C58" s="94"/>
      <c r="D58" s="8">
        <v>71531</v>
      </c>
      <c r="E58" s="3" t="s">
        <v>54</v>
      </c>
      <c r="F58" s="42">
        <v>580700</v>
      </c>
      <c r="G58" s="42">
        <v>582172.43999999994</v>
      </c>
      <c r="H58" s="67">
        <f t="shared" si="0"/>
        <v>100.25356294127776</v>
      </c>
    </row>
    <row r="59" spans="1:11" ht="24.75" customHeight="1">
      <c r="A59" s="93"/>
      <c r="B59" s="31"/>
      <c r="C59" s="94"/>
      <c r="D59" s="97">
        <v>71532</v>
      </c>
      <c r="E59" s="4" t="s">
        <v>177</v>
      </c>
      <c r="F59" s="42">
        <v>1150000</v>
      </c>
      <c r="G59" s="42">
        <v>1090789.74</v>
      </c>
      <c r="H59" s="67">
        <f t="shared" si="0"/>
        <v>94.851281739130428</v>
      </c>
    </row>
    <row r="60" spans="1:11" ht="24" customHeight="1">
      <c r="A60" s="93"/>
      <c r="B60" s="31"/>
      <c r="C60" s="94"/>
      <c r="D60" s="97">
        <v>71554</v>
      </c>
      <c r="E60" s="98" t="s">
        <v>131</v>
      </c>
      <c r="F60" s="42">
        <v>650900</v>
      </c>
      <c r="G60" s="42">
        <v>480080.33</v>
      </c>
      <c r="H60" s="67">
        <f t="shared" si="0"/>
        <v>73.756388078045788</v>
      </c>
      <c r="J60" s="92"/>
    </row>
    <row r="61" spans="1:11" ht="20.25" customHeight="1">
      <c r="A61" s="93"/>
      <c r="B61" s="31"/>
      <c r="C61" s="182">
        <v>72</v>
      </c>
      <c r="D61" s="304" t="s">
        <v>128</v>
      </c>
      <c r="E61" s="305"/>
      <c r="F61" s="252"/>
      <c r="G61" s="252"/>
      <c r="H61" s="67"/>
    </row>
    <row r="62" spans="1:11" ht="24.75" customHeight="1">
      <c r="A62" s="93"/>
      <c r="B62" s="31"/>
      <c r="C62" s="182">
        <v>721</v>
      </c>
      <c r="D62" s="291" t="s">
        <v>132</v>
      </c>
      <c r="E62" s="292"/>
      <c r="F62" s="251">
        <f>SUM(F63)</f>
        <v>11000000</v>
      </c>
      <c r="G62" s="251">
        <f>SUM(G63)</f>
        <v>12255828.029999999</v>
      </c>
      <c r="H62" s="67">
        <f t="shared" si="0"/>
        <v>111.41661845454544</v>
      </c>
    </row>
    <row r="63" spans="1:11" ht="25.5" customHeight="1">
      <c r="A63" s="93"/>
      <c r="B63" s="31"/>
      <c r="C63" s="94"/>
      <c r="D63" s="34">
        <v>72112</v>
      </c>
      <c r="E63" s="33" t="s">
        <v>53</v>
      </c>
      <c r="F63" s="42">
        <v>11000000</v>
      </c>
      <c r="G63" s="42">
        <v>12255828.029999999</v>
      </c>
      <c r="H63" s="67">
        <f t="shared" si="0"/>
        <v>111.41661845454544</v>
      </c>
    </row>
    <row r="64" spans="1:11" ht="17.25" customHeight="1">
      <c r="A64" s="93"/>
      <c r="B64" s="31"/>
      <c r="C64" s="182">
        <v>73</v>
      </c>
      <c r="D64" s="304" t="s">
        <v>44</v>
      </c>
      <c r="E64" s="305"/>
      <c r="F64" s="251">
        <f>SUM(F65)</f>
        <v>5939300</v>
      </c>
      <c r="G64" s="251">
        <f>SUM(G65)</f>
        <v>5939282.9699999997</v>
      </c>
      <c r="H64" s="67">
        <f t="shared" si="0"/>
        <v>99.999713265873083</v>
      </c>
    </row>
    <row r="65" spans="1:8" ht="22.5" customHeight="1">
      <c r="A65" s="93"/>
      <c r="B65" s="31"/>
      <c r="C65" s="182">
        <v>732</v>
      </c>
      <c r="D65" s="8">
        <v>73211</v>
      </c>
      <c r="E65" s="3" t="s">
        <v>134</v>
      </c>
      <c r="F65" s="42">
        <v>5939300</v>
      </c>
      <c r="G65" s="42">
        <v>5939282.9699999997</v>
      </c>
      <c r="H65" s="67">
        <f t="shared" si="0"/>
        <v>99.999713265873083</v>
      </c>
    </row>
    <row r="66" spans="1:8" ht="15" customHeight="1">
      <c r="A66" s="93"/>
      <c r="B66" s="31"/>
      <c r="C66" s="206">
        <v>74</v>
      </c>
      <c r="D66" s="304" t="s">
        <v>133</v>
      </c>
      <c r="E66" s="305"/>
      <c r="F66" s="58">
        <f>F67+F68</f>
        <v>450000</v>
      </c>
      <c r="G66" s="58">
        <f>G67+G68</f>
        <v>344067.1</v>
      </c>
      <c r="H66" s="67">
        <f t="shared" si="0"/>
        <v>76.459355555555547</v>
      </c>
    </row>
    <row r="67" spans="1:8" ht="21.75" customHeight="1">
      <c r="A67" s="93"/>
      <c r="B67" s="31"/>
      <c r="C67" s="206"/>
      <c r="D67" s="210">
        <v>74112</v>
      </c>
      <c r="E67" s="186" t="s">
        <v>195</v>
      </c>
      <c r="F67" s="66">
        <v>300000</v>
      </c>
      <c r="G67" s="66">
        <v>254737.5</v>
      </c>
      <c r="H67" s="67">
        <f t="shared" si="0"/>
        <v>84.912500000000009</v>
      </c>
    </row>
    <row r="68" spans="1:8" ht="24" customHeight="1">
      <c r="A68" s="93"/>
      <c r="B68" s="31"/>
      <c r="C68" s="206"/>
      <c r="D68" s="8">
        <v>74211</v>
      </c>
      <c r="E68" s="9" t="s">
        <v>52</v>
      </c>
      <c r="F68" s="42">
        <v>150000</v>
      </c>
      <c r="G68" s="42">
        <v>89329.600000000006</v>
      </c>
      <c r="H68" s="67">
        <f t="shared" si="0"/>
        <v>59.553066666666666</v>
      </c>
    </row>
    <row r="69" spans="1:8" ht="18" customHeight="1">
      <c r="A69" s="93"/>
      <c r="B69" s="31"/>
      <c r="C69" s="206">
        <v>75</v>
      </c>
      <c r="D69" s="291" t="s">
        <v>193</v>
      </c>
      <c r="E69" s="292"/>
      <c r="F69" s="71">
        <f>F70</f>
        <v>10000000</v>
      </c>
      <c r="G69" s="71">
        <f>G70</f>
        <v>10139825.029999999</v>
      </c>
      <c r="H69" s="67">
        <f t="shared" si="0"/>
        <v>101.3982503</v>
      </c>
    </row>
    <row r="70" spans="1:8" s="153" customFormat="1" ht="21" customHeight="1" thickBot="1">
      <c r="A70" s="93"/>
      <c r="B70" s="31"/>
      <c r="C70" s="94"/>
      <c r="D70" s="8">
        <v>751</v>
      </c>
      <c r="E70" s="9" t="s">
        <v>194</v>
      </c>
      <c r="F70" s="42">
        <v>10000000</v>
      </c>
      <c r="G70" s="42">
        <v>10139825.029999999</v>
      </c>
      <c r="H70" s="66">
        <f t="shared" si="0"/>
        <v>101.3982503</v>
      </c>
    </row>
    <row r="71" spans="1:8" ht="33" customHeight="1" thickTop="1" thickBot="1">
      <c r="A71" s="93"/>
      <c r="B71" s="31"/>
      <c r="C71" s="247">
        <v>7</v>
      </c>
      <c r="D71" s="311" t="s">
        <v>135</v>
      </c>
      <c r="E71" s="290"/>
      <c r="F71" s="248">
        <f>F69+F66+F64+F62+F55+F49+F46+F41+F38+F33</f>
        <v>73672900</v>
      </c>
      <c r="G71" s="248">
        <f>G69+G66+G64+G62+G55+G49+G46+G41+G38+G33</f>
        <v>75176418.25999999</v>
      </c>
      <c r="H71" s="240">
        <f t="shared" si="0"/>
        <v>102.04080233030055</v>
      </c>
    </row>
    <row r="72" spans="1:8" ht="12.75" customHeight="1">
      <c r="A72" s="193"/>
      <c r="B72" s="2"/>
      <c r="C72" s="178" t="s">
        <v>153</v>
      </c>
      <c r="D72" s="179" t="s">
        <v>153</v>
      </c>
      <c r="E72" s="5" t="s">
        <v>59</v>
      </c>
      <c r="F72" s="154" t="s">
        <v>209</v>
      </c>
      <c r="G72" s="315" t="s">
        <v>210</v>
      </c>
      <c r="H72" s="297" t="s">
        <v>204</v>
      </c>
    </row>
    <row r="73" spans="1:8" ht="13.5" thickBot="1">
      <c r="A73" s="194"/>
      <c r="B73" s="2"/>
      <c r="C73" s="180" t="s">
        <v>61</v>
      </c>
      <c r="D73" s="181" t="s">
        <v>61</v>
      </c>
      <c r="E73" s="6"/>
      <c r="F73" s="155">
        <v>2010</v>
      </c>
      <c r="G73" s="316"/>
      <c r="H73" s="298"/>
    </row>
    <row r="74" spans="1:8" ht="16.5" customHeight="1">
      <c r="A74" s="93"/>
      <c r="B74" s="31"/>
      <c r="C74" s="182"/>
      <c r="D74" s="183"/>
      <c r="E74" s="184" t="s">
        <v>81</v>
      </c>
      <c r="F74" s="185"/>
      <c r="G74" s="185"/>
      <c r="H74" s="226"/>
    </row>
    <row r="75" spans="1:8" ht="15.75" customHeight="1">
      <c r="A75" s="93"/>
      <c r="B75" s="31"/>
      <c r="C75" s="182">
        <v>411</v>
      </c>
      <c r="D75" s="36"/>
      <c r="E75" s="2" t="s">
        <v>1</v>
      </c>
      <c r="F75" s="71">
        <f>F76+F77+F78+F79+F80</f>
        <v>9025640</v>
      </c>
      <c r="G75" s="71">
        <f>G76+G77+G78+G79+G80</f>
        <v>8402716.7100000009</v>
      </c>
      <c r="H75" s="67">
        <f t="shared" ref="H75:H128" si="1">G75/F75*100</f>
        <v>93.098292309465052</v>
      </c>
    </row>
    <row r="76" spans="1:8" ht="17.100000000000001" customHeight="1">
      <c r="A76" s="93"/>
      <c r="B76" s="31"/>
      <c r="C76" s="182"/>
      <c r="D76" s="8">
        <v>4111</v>
      </c>
      <c r="E76" s="9" t="s">
        <v>97</v>
      </c>
      <c r="F76" s="42">
        <f>F138+F160+F185+F205+F234+F282+F302+F327+F348+F372+F392+F417+F437+F461+F480+F504+F524+F546+F591+F610+F631+F650+F673+F699+F722+F743+F569</f>
        <v>5453100</v>
      </c>
      <c r="G76" s="42">
        <f>G138+G160+G185+G205+G234+G282+G302+G327+G348+G372+G392+G417+G437+G461+G480+G504+G524+G546+G591+G610+G631+G650+G673+G699+G722+G743+G569</f>
        <v>5014617.8099999996</v>
      </c>
      <c r="H76" s="67">
        <f t="shared" si="1"/>
        <v>91.959028992683059</v>
      </c>
    </row>
    <row r="77" spans="1:8" ht="17.100000000000001" customHeight="1">
      <c r="A77" s="93"/>
      <c r="B77" s="31"/>
      <c r="C77" s="182"/>
      <c r="D77" s="8">
        <v>4112</v>
      </c>
      <c r="E77" s="9" t="s">
        <v>82</v>
      </c>
      <c r="F77" s="42">
        <f t="shared" ref="F77:G80" si="2">F139+F161+F186+F206+F235+F283+F303+F328+F349+F393+F418+F438+F462+F481+F505+F525+F547+F592+F611+F632+F651+F674+F700+F723+F744+F373+F570</f>
        <v>715010</v>
      </c>
      <c r="G77" s="42">
        <f t="shared" si="2"/>
        <v>668068.9</v>
      </c>
      <c r="H77" s="67">
        <f t="shared" si="1"/>
        <v>93.434903008349536</v>
      </c>
    </row>
    <row r="78" spans="1:8" ht="17.100000000000001" customHeight="1">
      <c r="A78" s="93"/>
      <c r="B78" s="31"/>
      <c r="C78" s="182"/>
      <c r="D78" s="8">
        <v>4113</v>
      </c>
      <c r="E78" s="9" t="s">
        <v>136</v>
      </c>
      <c r="F78" s="42">
        <f t="shared" si="2"/>
        <v>1817090</v>
      </c>
      <c r="G78" s="42">
        <f t="shared" si="2"/>
        <v>1768831.48</v>
      </c>
      <c r="H78" s="67">
        <f t="shared" si="1"/>
        <v>97.344186584043712</v>
      </c>
    </row>
    <row r="79" spans="1:8" ht="17.100000000000001" customHeight="1">
      <c r="A79" s="93"/>
      <c r="B79" s="31"/>
      <c r="C79" s="182"/>
      <c r="D79" s="8">
        <v>4114</v>
      </c>
      <c r="E79" s="9" t="s">
        <v>137</v>
      </c>
      <c r="F79" s="42">
        <f t="shared" si="2"/>
        <v>903230</v>
      </c>
      <c r="G79" s="42">
        <f t="shared" si="2"/>
        <v>850889.06</v>
      </c>
      <c r="H79" s="67">
        <f t="shared" si="1"/>
        <v>94.205137119006238</v>
      </c>
    </row>
    <row r="80" spans="1:8" ht="17.100000000000001" customHeight="1">
      <c r="A80" s="93"/>
      <c r="B80" s="31"/>
      <c r="C80" s="182"/>
      <c r="D80" s="8">
        <v>4115</v>
      </c>
      <c r="E80" s="9" t="s">
        <v>74</v>
      </c>
      <c r="F80" s="42">
        <f t="shared" si="2"/>
        <v>137210</v>
      </c>
      <c r="G80" s="42">
        <f t="shared" si="2"/>
        <v>100309.46</v>
      </c>
      <c r="H80" s="67">
        <f t="shared" si="1"/>
        <v>73.106522848188916</v>
      </c>
    </row>
    <row r="81" spans="1:8" ht="15.75" customHeight="1">
      <c r="A81" s="93"/>
      <c r="B81" s="31"/>
      <c r="C81" s="182">
        <v>412</v>
      </c>
      <c r="D81" s="36"/>
      <c r="E81" s="10" t="s">
        <v>2</v>
      </c>
      <c r="F81" s="71">
        <f>F82+F83+F84+F85+F86+F87+F88</f>
        <v>2173700</v>
      </c>
      <c r="G81" s="71">
        <f>G82+G83+G84+G85+G86+G87+G88</f>
        <v>1987119.91</v>
      </c>
      <c r="H81" s="67">
        <f t="shared" si="1"/>
        <v>91.416474674518099</v>
      </c>
    </row>
    <row r="82" spans="1:8" ht="17.100000000000001" customHeight="1">
      <c r="A82" s="93"/>
      <c r="B82" s="31"/>
      <c r="C82" s="182"/>
      <c r="D82" s="8">
        <v>4121</v>
      </c>
      <c r="E82" s="9" t="s">
        <v>84</v>
      </c>
      <c r="F82" s="42">
        <f>F144+F166+F191+F211+F240+F288+F308+F333+F354+F398+F423+F443+F467+F486+F510+F530+F552+F597+F616+F656+F679+F705+F728+F637+F749+F378+F575</f>
        <v>806700</v>
      </c>
      <c r="G82" s="42">
        <f>G144+G166+G191+G211+G240+G288+G308+G333+G354+G398+G423+G443+G467+G486+G510+G530+G552+G597+G616+G656+G679+G705+G728+G637+G749+G378+G575</f>
        <v>804850.47999999986</v>
      </c>
      <c r="H82" s="67">
        <f t="shared" si="1"/>
        <v>99.77073013511837</v>
      </c>
    </row>
    <row r="83" spans="1:8" ht="17.100000000000001" customHeight="1">
      <c r="A83" s="93"/>
      <c r="B83" s="31"/>
      <c r="C83" s="182"/>
      <c r="D83" s="8">
        <v>4122</v>
      </c>
      <c r="E83" s="9" t="s">
        <v>86</v>
      </c>
      <c r="F83" s="42">
        <v>294900</v>
      </c>
      <c r="G83" s="42">
        <f>G145+G167+G192+G212+G241+G289+G309+G334+G355+G399+G424+G444+G468+G487+G511+G531+G553+G598+G617+G657+G680+G706+G729+G638+G750+G379+G576</f>
        <v>264613.69</v>
      </c>
      <c r="H83" s="67">
        <f t="shared" si="1"/>
        <v>89.729972872160062</v>
      </c>
    </row>
    <row r="84" spans="1:8" ht="17.100000000000001" customHeight="1">
      <c r="A84" s="93"/>
      <c r="B84" s="31"/>
      <c r="C84" s="182"/>
      <c r="D84" s="8">
        <v>4123</v>
      </c>
      <c r="E84" s="9" t="s">
        <v>87</v>
      </c>
      <c r="F84" s="42">
        <f>F146+F168+F193+F213+F242+F290+F310+F335+F356+F400+F425+F445+F469+F488+F512+F532+F554+F599+F618+F658+F681+F707+F730+F639+F751+F380+F577</f>
        <v>0</v>
      </c>
      <c r="G84" s="42">
        <f>G146+G168+G193+G213+G242+G290+G310+G335+G356+G400+G425+G445+G469+G488+G512+G532+G554+G599+G618+G658+G681+G707+G730+G639+G751+G380+G577</f>
        <v>0</v>
      </c>
      <c r="H84" s="67"/>
    </row>
    <row r="85" spans="1:8" ht="17.100000000000001" customHeight="1">
      <c r="A85" s="93"/>
      <c r="B85" s="31"/>
      <c r="C85" s="182"/>
      <c r="D85" s="8">
        <v>4125</v>
      </c>
      <c r="E85" s="9" t="s">
        <v>85</v>
      </c>
      <c r="F85" s="42">
        <f>F147+F169+F194+F214+F243+F291+F311+F336+F357+F401+F426+F446+F470+F489+F513+F533+F555+F600+F619+F659+F682+F708+F731+F640+F752+F381+F578</f>
        <v>432500</v>
      </c>
      <c r="G85" s="42">
        <f>G147+G169+G194+G214+G243+G291+G311+G336+G357+G401+G426+G446+G470+G489+G513+G533+G555+G600+G619+G659+G682+G708+G731+G640+G752+G381+G578</f>
        <v>430697.62</v>
      </c>
      <c r="H85" s="67">
        <f t="shared" si="1"/>
        <v>99.583264739884385</v>
      </c>
    </row>
    <row r="86" spans="1:8" ht="17.100000000000001" customHeight="1">
      <c r="A86" s="93"/>
      <c r="B86" s="31"/>
      <c r="C86" s="182"/>
      <c r="D86" s="8">
        <v>4127</v>
      </c>
      <c r="E86" s="9" t="s">
        <v>138</v>
      </c>
      <c r="F86" s="42">
        <f>F244</f>
        <v>324000</v>
      </c>
      <c r="G86" s="42">
        <f>G244</f>
        <v>323273.92</v>
      </c>
      <c r="H86" s="67">
        <f t="shared" si="1"/>
        <v>99.775901234567897</v>
      </c>
    </row>
    <row r="87" spans="1:8" ht="17.100000000000001" customHeight="1">
      <c r="A87" s="93"/>
      <c r="B87" s="31"/>
      <c r="C87" s="182"/>
      <c r="D87" s="8">
        <v>4128</v>
      </c>
      <c r="E87" s="9" t="s">
        <v>139</v>
      </c>
      <c r="F87" s="42">
        <f>F215</f>
        <v>155000</v>
      </c>
      <c r="G87" s="42">
        <f>G215</f>
        <v>111813.19</v>
      </c>
      <c r="H87" s="67">
        <f t="shared" si="1"/>
        <v>72.137541935483867</v>
      </c>
    </row>
    <row r="88" spans="1:8" ht="17.100000000000001" customHeight="1">
      <c r="A88" s="93"/>
      <c r="B88" s="31"/>
      <c r="C88" s="182"/>
      <c r="D88" s="8">
        <v>4129</v>
      </c>
      <c r="E88" s="9" t="s">
        <v>88</v>
      </c>
      <c r="F88" s="42">
        <f>F148+F170+F195+F216+F245+F292+F312+F337+F358+F402+F427+F447+F471+F490+F514+F534+F556+F601+F620+F641+F660+F683+F709+F732+F753+F382+F579</f>
        <v>160600</v>
      </c>
      <c r="G88" s="42">
        <f>G148+G170+G195+G216+G245+G292+G312+G337+G358+G402+G427+G447+G471+G490+G514+G534+G556+G601+G620+G641+G660+G683+G709+G732+G753+G382+G579</f>
        <v>51871.009999999995</v>
      </c>
      <c r="H88" s="67">
        <f t="shared" si="1"/>
        <v>32.298262764632625</v>
      </c>
    </row>
    <row r="89" spans="1:8" ht="14.25" customHeight="1">
      <c r="A89" s="93"/>
      <c r="B89" s="31"/>
      <c r="C89" s="182">
        <v>413</v>
      </c>
      <c r="D89" s="36"/>
      <c r="E89" s="10" t="s">
        <v>3</v>
      </c>
      <c r="F89" s="71">
        <f>SUM(F90:F97)</f>
        <v>7926200</v>
      </c>
      <c r="G89" s="71">
        <f>SUM(G90:G97)</f>
        <v>6147550.3900000006</v>
      </c>
      <c r="H89" s="67">
        <f t="shared" si="1"/>
        <v>77.559869672730954</v>
      </c>
    </row>
    <row r="90" spans="1:8" ht="17.100000000000001" customHeight="1">
      <c r="A90" s="93"/>
      <c r="B90" s="31"/>
      <c r="C90" s="182"/>
      <c r="D90" s="8">
        <v>4131</v>
      </c>
      <c r="E90" s="9" t="s">
        <v>140</v>
      </c>
      <c r="F90" s="42">
        <f>F150+F172+F197+F218+F247+F294+F314+F339+F360+F404+F429+F449+F473+F492+F516+F536+F558+F603+F622+F643+F662+F685+F711+F734+F755+F384+F581</f>
        <v>567700</v>
      </c>
      <c r="G90" s="42">
        <f>G150+G172+G197+G218+G247+G294+G314+G339+G360+G404+G429+G449+G473+G492+G516+G536+G558+G603+G622+G643+G662+G685+G711+G734+G755+G384+G581</f>
        <v>425706.7</v>
      </c>
      <c r="H90" s="67">
        <f t="shared" si="1"/>
        <v>74.98796899771007</v>
      </c>
    </row>
    <row r="91" spans="1:8" ht="17.100000000000001" customHeight="1">
      <c r="A91" s="93"/>
      <c r="B91" s="31"/>
      <c r="C91" s="182"/>
      <c r="D91" s="8">
        <v>4132</v>
      </c>
      <c r="E91" s="9" t="s">
        <v>10</v>
      </c>
      <c r="F91" s="42">
        <f>F151+F173+F198+F219+F248+F295+F315+F340+F361+F405+F430+F450+F474+F493+F517+F537+F604+F623+F644+F663+F686+F735+F712+F756+F385</f>
        <v>149500</v>
      </c>
      <c r="G91" s="42">
        <f>G151+G173+G198+G219+G248+G295+G315+G340+G361+G405+G430+G450+G474+G493+G517+G537+G604+G623+G644+G663+G686+G735+G712+G756+G385</f>
        <v>85350.780000000013</v>
      </c>
      <c r="H91" s="67">
        <f t="shared" si="1"/>
        <v>57.09082274247492</v>
      </c>
    </row>
    <row r="92" spans="1:8" ht="17.100000000000001" customHeight="1">
      <c r="A92" s="93"/>
      <c r="B92" s="31"/>
      <c r="C92" s="182"/>
      <c r="D92" s="8">
        <v>4133</v>
      </c>
      <c r="E92" s="9" t="s">
        <v>11</v>
      </c>
      <c r="F92" s="42">
        <f>F152+F174+F199+F220+F757</f>
        <v>30500</v>
      </c>
      <c r="G92" s="42">
        <f>G152+G174+G199+G220+G757</f>
        <v>11375.43</v>
      </c>
      <c r="H92" s="67">
        <f t="shared" si="1"/>
        <v>37.296491803278691</v>
      </c>
    </row>
    <row r="93" spans="1:8" ht="17.100000000000001" customHeight="1">
      <c r="A93" s="93"/>
      <c r="B93" s="31"/>
      <c r="C93" s="182"/>
      <c r="D93" s="8">
        <v>4134</v>
      </c>
      <c r="E93" s="9" t="s">
        <v>28</v>
      </c>
      <c r="F93" s="42">
        <f>F249+F362+F431+F451+F494+F518+F538+F687+F758+F386+F559+F582</f>
        <v>2707000</v>
      </c>
      <c r="G93" s="42">
        <f>G249+G362+G431+G451+G494+G518+G538+G687+G758+G386+G559+G582</f>
        <v>2383353.7400000002</v>
      </c>
      <c r="H93" s="67">
        <f t="shared" si="1"/>
        <v>88.044098263760631</v>
      </c>
    </row>
    <row r="94" spans="1:8" ht="17.100000000000001" customHeight="1">
      <c r="A94" s="93"/>
      <c r="B94" s="31"/>
      <c r="C94" s="182"/>
      <c r="D94" s="8">
        <v>4135</v>
      </c>
      <c r="E94" s="9" t="s">
        <v>142</v>
      </c>
      <c r="F94" s="42">
        <f>F153+F175+F200+F221+F250+F296+F316+F341+F363+F406+F432+F452+F475+F495+F519+F539+F605+F624+F645+F664+F688+F713+F736+F759+F387</f>
        <v>320000</v>
      </c>
      <c r="G94" s="42">
        <f>G153+G175+G200+G221+G250+G296+G316+G341+G363+G406+G432+G452+G475+G495+G519+G539+G605+G624+G645+G664+G688+G713+G736+G759+G387</f>
        <v>257137.57999999996</v>
      </c>
      <c r="H94" s="67">
        <f t="shared" si="1"/>
        <v>80.35549374999998</v>
      </c>
    </row>
    <row r="95" spans="1:8" ht="17.100000000000001" customHeight="1">
      <c r="A95" s="93"/>
      <c r="B95" s="31"/>
      <c r="C95" s="182"/>
      <c r="D95" s="8">
        <v>4136</v>
      </c>
      <c r="E95" s="9" t="s">
        <v>141</v>
      </c>
      <c r="F95" s="42">
        <f>F297+F689</f>
        <v>66500</v>
      </c>
      <c r="G95" s="42">
        <f>G297+G689</f>
        <v>64922.25</v>
      </c>
      <c r="H95" s="67">
        <f t="shared" si="1"/>
        <v>97.627443609022563</v>
      </c>
    </row>
    <row r="96" spans="1:8" ht="17.100000000000001" customHeight="1">
      <c r="A96" s="93"/>
      <c r="B96" s="31"/>
      <c r="C96" s="182"/>
      <c r="D96" s="8">
        <v>4137</v>
      </c>
      <c r="E96" s="9" t="s">
        <v>143</v>
      </c>
      <c r="F96" s="42">
        <f>F251</f>
        <v>110000</v>
      </c>
      <c r="G96" s="42">
        <f>G251</f>
        <v>115673.5</v>
      </c>
      <c r="H96" s="67">
        <f t="shared" si="1"/>
        <v>105.15772727272727</v>
      </c>
    </row>
    <row r="97" spans="1:8" ht="17.100000000000001" customHeight="1">
      <c r="A97" s="93"/>
      <c r="B97" s="31"/>
      <c r="C97" s="182"/>
      <c r="D97" s="8">
        <v>4139</v>
      </c>
      <c r="E97" s="9" t="s">
        <v>90</v>
      </c>
      <c r="F97" s="42">
        <f>F154+F177+F201+F222+F252+F298+F317+F342+F364+F407+F433+F453+F476+F496+F520+F540+F560+F606+F625+F646+F665+F690+F714+F737+F760+F388+F583</f>
        <v>3975000</v>
      </c>
      <c r="G97" s="42">
        <f>G154+G177+G201+G222+G252+G298+G317+G342+G364+G407+G433+G453+G476+G496+G520+G540+G560+G606+G625+G646+G665+G690+G714+G737+G760+G388+G583</f>
        <v>2804030.41</v>
      </c>
      <c r="H97" s="67">
        <f t="shared" si="1"/>
        <v>70.541645534591197</v>
      </c>
    </row>
    <row r="98" spans="1:8" ht="15.75" customHeight="1">
      <c r="A98" s="93"/>
      <c r="B98" s="31"/>
      <c r="C98" s="182">
        <v>414</v>
      </c>
      <c r="D98" s="36"/>
      <c r="E98" s="10" t="s">
        <v>144</v>
      </c>
      <c r="F98" s="71">
        <f>F99+F100+F101</f>
        <v>375000</v>
      </c>
      <c r="G98" s="71">
        <f>G99+G100+G101</f>
        <v>334672.10000000003</v>
      </c>
      <c r="H98" s="67">
        <f t="shared" si="1"/>
        <v>89.245893333333342</v>
      </c>
    </row>
    <row r="99" spans="1:8" ht="25.5" customHeight="1">
      <c r="A99" s="93"/>
      <c r="B99" s="31"/>
      <c r="C99" s="182"/>
      <c r="D99" s="8">
        <v>4142</v>
      </c>
      <c r="E99" s="186" t="s">
        <v>190</v>
      </c>
      <c r="F99" s="42">
        <f>F692+F562</f>
        <v>120000</v>
      </c>
      <c r="G99" s="42">
        <f>G692+G562</f>
        <v>114882.7</v>
      </c>
      <c r="H99" s="67">
        <f t="shared" si="1"/>
        <v>95.735583333333324</v>
      </c>
    </row>
    <row r="100" spans="1:8" ht="17.100000000000001" customHeight="1">
      <c r="A100" s="93"/>
      <c r="B100" s="31"/>
      <c r="C100" s="182"/>
      <c r="D100" s="8">
        <v>4143</v>
      </c>
      <c r="E100" s="186" t="s">
        <v>184</v>
      </c>
      <c r="F100" s="42">
        <f>F693+F763</f>
        <v>190000</v>
      </c>
      <c r="G100" s="42">
        <f>G693+G763</f>
        <v>155992.88</v>
      </c>
      <c r="H100" s="67">
        <f t="shared" si="1"/>
        <v>82.101515789473694</v>
      </c>
    </row>
    <row r="101" spans="1:8" ht="17.100000000000001" customHeight="1">
      <c r="A101" s="93"/>
      <c r="B101" s="31"/>
      <c r="C101" s="182"/>
      <c r="D101" s="8">
        <v>4144</v>
      </c>
      <c r="E101" s="187" t="s">
        <v>156</v>
      </c>
      <c r="F101" s="42">
        <f>F740</f>
        <v>65000</v>
      </c>
      <c r="G101" s="42">
        <f>G740</f>
        <v>63796.52</v>
      </c>
      <c r="H101" s="67">
        <f t="shared" si="1"/>
        <v>98.148492307692308</v>
      </c>
    </row>
    <row r="102" spans="1:8" ht="15.75" customHeight="1">
      <c r="A102" s="93"/>
      <c r="B102" s="31"/>
      <c r="C102" s="182">
        <v>415</v>
      </c>
      <c r="D102" s="99"/>
      <c r="E102" s="32" t="s">
        <v>119</v>
      </c>
      <c r="F102" s="71">
        <f>F103+F104</f>
        <v>350000</v>
      </c>
      <c r="G102" s="71">
        <f>G103+G104</f>
        <v>252078.54</v>
      </c>
      <c r="H102" s="67">
        <f t="shared" si="1"/>
        <v>72.022440000000003</v>
      </c>
    </row>
    <row r="103" spans="1:8" ht="17.100000000000001" customHeight="1">
      <c r="A103" s="93"/>
      <c r="B103" s="31"/>
      <c r="C103" s="182"/>
      <c r="D103" s="8">
        <v>4151</v>
      </c>
      <c r="E103" s="33" t="s">
        <v>120</v>
      </c>
      <c r="F103" s="42">
        <f t="shared" ref="F103" si="3">F254</f>
        <v>50000</v>
      </c>
      <c r="G103" s="42">
        <f t="shared" ref="G103:G104" si="4">G254</f>
        <v>0</v>
      </c>
      <c r="H103" s="67">
        <f t="shared" si="1"/>
        <v>0</v>
      </c>
    </row>
    <row r="104" spans="1:8" ht="17.100000000000001" customHeight="1">
      <c r="A104" s="93"/>
      <c r="B104" s="31"/>
      <c r="C104" s="182"/>
      <c r="D104" s="8">
        <v>4152</v>
      </c>
      <c r="E104" s="9" t="s">
        <v>121</v>
      </c>
      <c r="F104" s="42">
        <v>300000</v>
      </c>
      <c r="G104" s="42">
        <f t="shared" si="4"/>
        <v>252078.54</v>
      </c>
      <c r="H104" s="67">
        <f t="shared" si="1"/>
        <v>84.026180000000011</v>
      </c>
    </row>
    <row r="105" spans="1:8" ht="14.25" customHeight="1">
      <c r="A105" s="93"/>
      <c r="B105" s="31"/>
      <c r="C105" s="182">
        <v>416</v>
      </c>
      <c r="D105" s="36"/>
      <c r="E105" s="10" t="s">
        <v>91</v>
      </c>
      <c r="F105" s="71">
        <f>F106</f>
        <v>156000</v>
      </c>
      <c r="G105" s="71">
        <f>G106</f>
        <v>152925</v>
      </c>
      <c r="H105" s="67">
        <f t="shared" si="1"/>
        <v>98.028846153846146</v>
      </c>
    </row>
    <row r="106" spans="1:8" ht="17.100000000000001" customHeight="1">
      <c r="A106" s="93"/>
      <c r="B106" s="31"/>
      <c r="C106" s="182"/>
      <c r="D106" s="8">
        <v>4161</v>
      </c>
      <c r="E106" s="9" t="s">
        <v>92</v>
      </c>
      <c r="F106" s="42">
        <f>F227+F565</f>
        <v>156000</v>
      </c>
      <c r="G106" s="42">
        <f>G227+G565</f>
        <v>152925</v>
      </c>
      <c r="H106" s="67">
        <f t="shared" si="1"/>
        <v>98.028846153846146</v>
      </c>
    </row>
    <row r="107" spans="1:8" ht="15.75" customHeight="1">
      <c r="A107" s="93"/>
      <c r="B107" s="31"/>
      <c r="C107" s="182">
        <v>418</v>
      </c>
      <c r="D107" s="36"/>
      <c r="E107" s="10" t="s">
        <v>151</v>
      </c>
      <c r="F107" s="71">
        <f>F108</f>
        <v>121000</v>
      </c>
      <c r="G107" s="71">
        <f>G108</f>
        <v>121740.11</v>
      </c>
      <c r="H107" s="67">
        <f t="shared" si="1"/>
        <v>100.6116611570248</v>
      </c>
    </row>
    <row r="108" spans="1:8" ht="17.100000000000001" customHeight="1">
      <c r="A108" s="93"/>
      <c r="B108" s="31"/>
      <c r="C108" s="182"/>
      <c r="D108" s="8">
        <v>4181</v>
      </c>
      <c r="E108" s="3" t="s">
        <v>114</v>
      </c>
      <c r="F108" s="42">
        <f>F695</f>
        <v>121000</v>
      </c>
      <c r="G108" s="42">
        <f>G695</f>
        <v>121740.11</v>
      </c>
      <c r="H108" s="67">
        <f t="shared" si="1"/>
        <v>100.6116611570248</v>
      </c>
    </row>
    <row r="109" spans="1:8" ht="27.6" customHeight="1">
      <c r="A109" s="93"/>
      <c r="B109" s="31"/>
      <c r="C109" s="182">
        <v>431</v>
      </c>
      <c r="D109" s="36"/>
      <c r="E109" s="188" t="s">
        <v>9</v>
      </c>
      <c r="F109" s="71">
        <f>F110+F111+F112+F113+F115+F114</f>
        <v>12360500</v>
      </c>
      <c r="G109" s="71">
        <f>G110+G111+G112+G113+G115+G114</f>
        <v>11290002.15</v>
      </c>
      <c r="H109" s="67">
        <f t="shared" si="1"/>
        <v>91.339364507908257</v>
      </c>
    </row>
    <row r="110" spans="1:8" ht="17.100000000000001" customHeight="1">
      <c r="A110" s="93"/>
      <c r="B110" s="31"/>
      <c r="C110" s="182"/>
      <c r="D110" s="8">
        <v>4311</v>
      </c>
      <c r="E110" s="189" t="s">
        <v>40</v>
      </c>
      <c r="F110" s="42">
        <f>F257+F409</f>
        <v>152000</v>
      </c>
      <c r="G110" s="42">
        <f>G257+G409</f>
        <v>101231.08</v>
      </c>
      <c r="H110" s="67">
        <f t="shared" si="1"/>
        <v>66.599394736842115</v>
      </c>
    </row>
    <row r="111" spans="1:8" ht="17.100000000000001" customHeight="1">
      <c r="A111" s="93"/>
      <c r="B111" s="31"/>
      <c r="C111" s="182"/>
      <c r="D111" s="8">
        <v>4312</v>
      </c>
      <c r="E111" s="7" t="s">
        <v>13</v>
      </c>
      <c r="F111" s="42">
        <f>F224+F258</f>
        <v>570500</v>
      </c>
      <c r="G111" s="42">
        <f>G224+G258</f>
        <v>514606.22000000003</v>
      </c>
      <c r="H111" s="67">
        <f t="shared" si="1"/>
        <v>90.202667835232248</v>
      </c>
    </row>
    <row r="112" spans="1:8" ht="17.100000000000001" customHeight="1">
      <c r="A112" s="93"/>
      <c r="B112" s="31"/>
      <c r="C112" s="182"/>
      <c r="D112" s="8">
        <v>4313</v>
      </c>
      <c r="E112" s="7" t="s">
        <v>145</v>
      </c>
      <c r="F112" s="42">
        <f>F156+F225+F259+F344+F410</f>
        <v>1443000</v>
      </c>
      <c r="G112" s="42">
        <f>G156+G225+G259+G344+G410</f>
        <v>752164.8</v>
      </c>
      <c r="H112" s="67">
        <f t="shared" si="1"/>
        <v>52.125072765072765</v>
      </c>
    </row>
    <row r="113" spans="1:8" ht="17.100000000000001" customHeight="1">
      <c r="A113" s="93"/>
      <c r="B113" s="31"/>
      <c r="C113" s="182"/>
      <c r="D113" s="8">
        <v>4317</v>
      </c>
      <c r="E113" s="7" t="s">
        <v>147</v>
      </c>
      <c r="F113" s="42">
        <f t="shared" ref="F113" si="5">F260</f>
        <v>1370000</v>
      </c>
      <c r="G113" s="42">
        <f t="shared" ref="G113:G115" si="6">G260</f>
        <v>1096449.75</v>
      </c>
      <c r="H113" s="67">
        <f t="shared" si="1"/>
        <v>80.03282846715328</v>
      </c>
    </row>
    <row r="114" spans="1:8" ht="17.100000000000001" customHeight="1">
      <c r="A114" s="93"/>
      <c r="B114" s="31"/>
      <c r="C114" s="182"/>
      <c r="D114" s="8">
        <v>4318</v>
      </c>
      <c r="E114" s="7" t="s">
        <v>186</v>
      </c>
      <c r="F114" s="42">
        <f t="shared" ref="F114" si="7">F261</f>
        <v>700000</v>
      </c>
      <c r="G114" s="42">
        <f t="shared" si="6"/>
        <v>700000</v>
      </c>
      <c r="H114" s="67">
        <f t="shared" si="1"/>
        <v>100</v>
      </c>
    </row>
    <row r="115" spans="1:8" ht="17.100000000000001" customHeight="1">
      <c r="A115" s="93"/>
      <c r="B115" s="31"/>
      <c r="C115" s="182"/>
      <c r="D115" s="8">
        <v>4319</v>
      </c>
      <c r="E115" s="7" t="s">
        <v>4</v>
      </c>
      <c r="F115" s="42">
        <f t="shared" ref="F115" si="8">F262</f>
        <v>8125000</v>
      </c>
      <c r="G115" s="42">
        <f t="shared" si="6"/>
        <v>8125550.2999999998</v>
      </c>
      <c r="H115" s="67">
        <f t="shared" si="1"/>
        <v>100.00677292307691</v>
      </c>
    </row>
    <row r="116" spans="1:8" ht="15.75" customHeight="1">
      <c r="A116" s="93"/>
      <c r="B116" s="31"/>
      <c r="C116" s="182">
        <v>441</v>
      </c>
      <c r="D116" s="36"/>
      <c r="E116" s="10" t="s">
        <v>93</v>
      </c>
      <c r="F116" s="71">
        <f>F268</f>
        <v>37685860</v>
      </c>
      <c r="G116" s="71">
        <f>G268</f>
        <v>35185413.979999997</v>
      </c>
      <c r="H116" s="67">
        <f t="shared" si="1"/>
        <v>93.365028634081852</v>
      </c>
    </row>
    <row r="117" spans="1:8" ht="17.100000000000001" customHeight="1">
      <c r="A117" s="93"/>
      <c r="B117" s="31"/>
      <c r="C117" s="182"/>
      <c r="D117" s="8">
        <v>4412</v>
      </c>
      <c r="E117" s="9" t="s">
        <v>14</v>
      </c>
      <c r="F117" s="104">
        <f>F264</f>
        <v>31540860</v>
      </c>
      <c r="G117" s="104">
        <f t="shared" ref="G117:G120" si="9">G264</f>
        <v>29903844.129999999</v>
      </c>
      <c r="H117" s="67">
        <f t="shared" si="1"/>
        <v>94.80985657968742</v>
      </c>
    </row>
    <row r="118" spans="1:8" ht="17.100000000000001" customHeight="1">
      <c r="A118" s="93"/>
      <c r="B118" s="31"/>
      <c r="C118" s="182"/>
      <c r="D118" s="8">
        <v>4413</v>
      </c>
      <c r="E118" s="7" t="s">
        <v>15</v>
      </c>
      <c r="F118" s="104">
        <f>F265</f>
        <v>4100000</v>
      </c>
      <c r="G118" s="104">
        <f t="shared" si="9"/>
        <v>3568122.27</v>
      </c>
      <c r="H118" s="67">
        <f t="shared" si="1"/>
        <v>87.02737243902439</v>
      </c>
    </row>
    <row r="119" spans="1:8" ht="17.100000000000001" customHeight="1">
      <c r="A119" s="93"/>
      <c r="B119" s="31"/>
      <c r="C119" s="182"/>
      <c r="D119" s="8">
        <v>4415</v>
      </c>
      <c r="E119" s="7" t="s">
        <v>16</v>
      </c>
      <c r="F119" s="104">
        <v>1485000</v>
      </c>
      <c r="G119" s="104">
        <f t="shared" si="9"/>
        <v>1220994.3700000001</v>
      </c>
      <c r="H119" s="67">
        <f t="shared" si="1"/>
        <v>82.221843097643116</v>
      </c>
    </row>
    <row r="120" spans="1:8" ht="17.100000000000001" customHeight="1">
      <c r="A120" s="93"/>
      <c r="B120" s="31"/>
      <c r="C120" s="182"/>
      <c r="D120" s="8">
        <v>4416</v>
      </c>
      <c r="E120" s="7" t="s">
        <v>179</v>
      </c>
      <c r="F120" s="104">
        <v>560000</v>
      </c>
      <c r="G120" s="104">
        <f t="shared" si="9"/>
        <v>492453.21</v>
      </c>
      <c r="H120" s="67">
        <f t="shared" si="1"/>
        <v>87.938073214285723</v>
      </c>
    </row>
    <row r="121" spans="1:8" ht="17.100000000000001" customHeight="1">
      <c r="A121" s="93"/>
      <c r="B121" s="31"/>
      <c r="C121" s="182">
        <v>46</v>
      </c>
      <c r="D121" s="8"/>
      <c r="E121" s="10" t="s">
        <v>56</v>
      </c>
      <c r="F121" s="253">
        <f>F122+F123</f>
        <v>2441000</v>
      </c>
      <c r="G121" s="253">
        <f>G122+G123</f>
        <v>2423556.65</v>
      </c>
      <c r="H121" s="67">
        <f t="shared" si="1"/>
        <v>99.285401474805397</v>
      </c>
    </row>
    <row r="122" spans="1:8" ht="20.100000000000001" customHeight="1">
      <c r="A122" s="93"/>
      <c r="B122" s="31"/>
      <c r="C122" s="182"/>
      <c r="D122" s="36">
        <v>4611</v>
      </c>
      <c r="E122" s="7" t="s">
        <v>196</v>
      </c>
      <c r="F122" s="66">
        <f>F269</f>
        <v>591000</v>
      </c>
      <c r="G122" s="66">
        <f>G269</f>
        <v>590660.18999999994</v>
      </c>
      <c r="H122" s="67">
        <f t="shared" si="1"/>
        <v>99.942502538071054</v>
      </c>
    </row>
    <row r="123" spans="1:8" ht="17.100000000000001" customHeight="1">
      <c r="A123" s="93"/>
      <c r="B123" s="31"/>
      <c r="C123" s="182"/>
      <c r="D123" s="8">
        <v>4631</v>
      </c>
      <c r="E123" s="9" t="s">
        <v>148</v>
      </c>
      <c r="F123" s="42">
        <f>F270+F271</f>
        <v>1850000</v>
      </c>
      <c r="G123" s="42">
        <f>G270+G271</f>
        <v>1832896.46</v>
      </c>
      <c r="H123" s="67">
        <f t="shared" si="1"/>
        <v>99.075484324324322</v>
      </c>
    </row>
    <row r="124" spans="1:8" ht="15" customHeight="1">
      <c r="A124" s="93"/>
      <c r="B124" s="31"/>
      <c r="C124" s="182">
        <v>47</v>
      </c>
      <c r="D124" s="36"/>
      <c r="E124" s="10" t="s">
        <v>94</v>
      </c>
      <c r="F124" s="71">
        <f>F125+F126+F127</f>
        <v>1058000</v>
      </c>
      <c r="G124" s="71">
        <f>G125+G126+G127</f>
        <v>1023541.51</v>
      </c>
      <c r="H124" s="67">
        <f t="shared" si="1"/>
        <v>96.743053875236299</v>
      </c>
    </row>
    <row r="125" spans="1:8" ht="17.100000000000001" customHeight="1">
      <c r="A125" s="93"/>
      <c r="B125" s="31"/>
      <c r="C125" s="182"/>
      <c r="D125" s="8">
        <v>4711</v>
      </c>
      <c r="E125" s="9" t="s">
        <v>95</v>
      </c>
      <c r="F125" s="42">
        <f t="shared" ref="F125" si="10">F273</f>
        <v>548000</v>
      </c>
      <c r="G125" s="42">
        <f t="shared" ref="G125:G127" si="11">G273</f>
        <v>530302.22</v>
      </c>
      <c r="H125" s="67">
        <f t="shared" si="1"/>
        <v>96.77047810218977</v>
      </c>
    </row>
    <row r="126" spans="1:8" ht="17.100000000000001" customHeight="1">
      <c r="A126" s="93"/>
      <c r="B126" s="31"/>
      <c r="C126" s="182"/>
      <c r="D126" s="8">
        <v>4721</v>
      </c>
      <c r="E126" s="9" t="s">
        <v>107</v>
      </c>
      <c r="F126" s="42">
        <f t="shared" ref="F126" si="12">F274</f>
        <v>200000</v>
      </c>
      <c r="G126" s="42">
        <f t="shared" si="11"/>
        <v>185000</v>
      </c>
      <c r="H126" s="67">
        <f t="shared" si="1"/>
        <v>92.5</v>
      </c>
    </row>
    <row r="127" spans="1:8" ht="17.100000000000001" customHeight="1" thickBot="1">
      <c r="A127" s="93"/>
      <c r="B127" s="31"/>
      <c r="C127" s="182"/>
      <c r="D127" s="8">
        <v>4731</v>
      </c>
      <c r="E127" s="9" t="s">
        <v>0</v>
      </c>
      <c r="F127" s="42">
        <f t="shared" ref="F127" si="13">F275</f>
        <v>310000</v>
      </c>
      <c r="G127" s="42">
        <f t="shared" si="11"/>
        <v>308239.28999999998</v>
      </c>
      <c r="H127" s="66">
        <f t="shared" si="1"/>
        <v>99.432029032258058</v>
      </c>
    </row>
    <row r="128" spans="1:8" ht="24" customHeight="1" thickTop="1" thickBot="1">
      <c r="A128" s="93"/>
      <c r="B128" s="31"/>
      <c r="C128" s="249">
        <v>4</v>
      </c>
      <c r="D128" s="311" t="s">
        <v>158</v>
      </c>
      <c r="E128" s="349"/>
      <c r="F128" s="238">
        <f>F124+F121+F116+F109+F107+F105+F102+F98+F89+F81+F75</f>
        <v>73672900</v>
      </c>
      <c r="G128" s="238">
        <f>G124+G121+G116+G109+G107+G105+G102+G98+G89+G81+G75</f>
        <v>67321317.049999997</v>
      </c>
      <c r="H128" s="240">
        <f t="shared" si="1"/>
        <v>91.378671193885395</v>
      </c>
    </row>
    <row r="129" spans="1:8" ht="26.25" customHeight="1">
      <c r="A129" s="306" t="s">
        <v>182</v>
      </c>
      <c r="B129" s="306"/>
      <c r="C129" s="306"/>
      <c r="D129" s="306"/>
      <c r="E129" s="306"/>
      <c r="F129" s="306"/>
      <c r="G129" s="306"/>
      <c r="H129" s="306"/>
    </row>
    <row r="130" spans="1:8" ht="36" customHeight="1">
      <c r="A130" s="309" t="s">
        <v>217</v>
      </c>
      <c r="B130" s="309"/>
      <c r="C130" s="310"/>
      <c r="D130" s="310"/>
      <c r="E130" s="310"/>
      <c r="F130" s="310"/>
      <c r="G130" s="310"/>
      <c r="H130" s="310"/>
    </row>
    <row r="131" spans="1:8" ht="13.5" customHeight="1">
      <c r="A131" s="60"/>
      <c r="B131" s="61"/>
      <c r="C131" s="60"/>
      <c r="D131" s="60"/>
      <c r="E131" s="60"/>
      <c r="F131" s="60"/>
      <c r="G131" s="60"/>
      <c r="H131" s="225"/>
    </row>
    <row r="132" spans="1:8" ht="8.25" customHeight="1">
      <c r="A132" s="312"/>
      <c r="B132" s="312"/>
      <c r="C132" s="312"/>
      <c r="D132" s="312"/>
      <c r="E132" s="312"/>
      <c r="F132" s="312"/>
      <c r="G132" s="312"/>
      <c r="H132" s="312"/>
    </row>
    <row r="133" spans="1:8" ht="19.5" customHeight="1">
      <c r="A133" s="317" t="s">
        <v>211</v>
      </c>
      <c r="B133" s="317"/>
      <c r="C133" s="317"/>
      <c r="D133" s="317"/>
      <c r="E133" s="317"/>
      <c r="F133" s="220"/>
      <c r="G133" s="220"/>
      <c r="H133" s="220"/>
    </row>
    <row r="134" spans="1:8" ht="27.75" customHeight="1" thickBot="1">
      <c r="A134" s="342"/>
      <c r="B134" s="342"/>
      <c r="C134" s="342"/>
      <c r="D134" s="342"/>
      <c r="E134" s="342"/>
      <c r="F134" s="342"/>
      <c r="G134" s="342"/>
      <c r="H134" s="342"/>
    </row>
    <row r="135" spans="1:8" ht="17.25" customHeight="1">
      <c r="A135" s="11" t="s">
        <v>60</v>
      </c>
      <c r="B135" s="12" t="s">
        <v>62</v>
      </c>
      <c r="C135" s="11" t="s">
        <v>32</v>
      </c>
      <c r="D135" s="13" t="s">
        <v>32</v>
      </c>
      <c r="E135" s="5" t="s">
        <v>59</v>
      </c>
      <c r="F135" s="154" t="s">
        <v>209</v>
      </c>
      <c r="G135" s="315" t="s">
        <v>210</v>
      </c>
      <c r="H135" s="297" t="s">
        <v>204</v>
      </c>
    </row>
    <row r="136" spans="1:8" ht="12.75" customHeight="1" thickBot="1">
      <c r="A136" s="14" t="s">
        <v>61</v>
      </c>
      <c r="B136" s="73" t="s">
        <v>61</v>
      </c>
      <c r="C136" s="72" t="s">
        <v>61</v>
      </c>
      <c r="D136" s="2" t="s">
        <v>61</v>
      </c>
      <c r="E136" s="74"/>
      <c r="F136" s="155">
        <v>2010</v>
      </c>
      <c r="G136" s="316"/>
      <c r="H136" s="298"/>
    </row>
    <row r="137" spans="1:8" ht="25.5" customHeight="1" thickBot="1">
      <c r="A137" s="256">
        <v>1</v>
      </c>
      <c r="B137" s="283" t="s">
        <v>174</v>
      </c>
      <c r="C137" s="284"/>
      <c r="D137" s="284"/>
      <c r="E137" s="284"/>
      <c r="F137" s="284"/>
      <c r="G137" s="257"/>
      <c r="H137" s="258"/>
    </row>
    <row r="138" spans="1:8" ht="27" customHeight="1">
      <c r="A138" s="94"/>
      <c r="B138" s="22">
        <v>111</v>
      </c>
      <c r="C138" s="93"/>
      <c r="D138" s="34">
        <v>4111</v>
      </c>
      <c r="E138" s="33" t="s">
        <v>97</v>
      </c>
      <c r="F138" s="67">
        <v>246000</v>
      </c>
      <c r="G138" s="67">
        <v>227632.98</v>
      </c>
      <c r="H138" s="67">
        <f t="shared" ref="H138:H158" si="14">G138/F138*100</f>
        <v>92.533731707317074</v>
      </c>
    </row>
    <row r="139" spans="1:8" ht="27" customHeight="1">
      <c r="A139" s="94"/>
      <c r="B139" s="15">
        <v>111</v>
      </c>
      <c r="C139" s="93"/>
      <c r="D139" s="8">
        <v>4112</v>
      </c>
      <c r="E139" s="9" t="s">
        <v>82</v>
      </c>
      <c r="F139" s="66">
        <v>29500</v>
      </c>
      <c r="G139" s="66">
        <v>29013.78</v>
      </c>
      <c r="H139" s="67">
        <f t="shared" si="14"/>
        <v>98.351796610169487</v>
      </c>
    </row>
    <row r="140" spans="1:8" ht="27" customHeight="1">
      <c r="A140" s="94"/>
      <c r="B140" s="15">
        <v>111</v>
      </c>
      <c r="C140" s="93"/>
      <c r="D140" s="8">
        <v>4113</v>
      </c>
      <c r="E140" s="100" t="s">
        <v>136</v>
      </c>
      <c r="F140" s="42">
        <v>77000</v>
      </c>
      <c r="G140" s="42">
        <v>77369.679999999993</v>
      </c>
      <c r="H140" s="67">
        <f t="shared" si="14"/>
        <v>100.48010389610388</v>
      </c>
    </row>
    <row r="141" spans="1:8" ht="27" customHeight="1">
      <c r="A141" s="94"/>
      <c r="B141" s="15">
        <v>111</v>
      </c>
      <c r="C141" s="93"/>
      <c r="D141" s="36">
        <v>4114</v>
      </c>
      <c r="E141" s="93" t="s">
        <v>137</v>
      </c>
      <c r="F141" s="67">
        <v>32100</v>
      </c>
      <c r="G141" s="67">
        <v>32426.04</v>
      </c>
      <c r="H141" s="67">
        <f t="shared" si="14"/>
        <v>101.01570093457943</v>
      </c>
    </row>
    <row r="142" spans="1:8" ht="27" customHeight="1">
      <c r="A142" s="94"/>
      <c r="B142" s="1">
        <v>111</v>
      </c>
      <c r="C142" s="93"/>
      <c r="D142" s="97">
        <v>4115</v>
      </c>
      <c r="E142" s="98" t="s">
        <v>74</v>
      </c>
      <c r="F142" s="67">
        <v>5000</v>
      </c>
      <c r="G142" s="67">
        <v>4352.33</v>
      </c>
      <c r="H142" s="67">
        <f t="shared" si="14"/>
        <v>87.046599999999998</v>
      </c>
    </row>
    <row r="143" spans="1:8" ht="27" customHeight="1">
      <c r="A143" s="94"/>
      <c r="B143" s="36"/>
      <c r="C143" s="10">
        <v>411</v>
      </c>
      <c r="D143" s="16"/>
      <c r="E143" s="101" t="s">
        <v>1</v>
      </c>
      <c r="F143" s="58">
        <f>F138+F139+F140+F141+F142</f>
        <v>389600</v>
      </c>
      <c r="G143" s="58">
        <f>G138+G139+G140+G141+G142</f>
        <v>370794.81</v>
      </c>
      <c r="H143" s="260">
        <f t="shared" si="14"/>
        <v>95.173205852156059</v>
      </c>
    </row>
    <row r="144" spans="1:8" ht="27" customHeight="1">
      <c r="A144" s="94"/>
      <c r="B144" s="15">
        <v>111</v>
      </c>
      <c r="C144" s="93"/>
      <c r="D144" s="34">
        <v>4121</v>
      </c>
      <c r="E144" s="33" t="s">
        <v>84</v>
      </c>
      <c r="F144" s="67">
        <v>26000</v>
      </c>
      <c r="G144" s="67">
        <v>25597.15</v>
      </c>
      <c r="H144" s="67">
        <f t="shared" si="14"/>
        <v>98.450576923076923</v>
      </c>
    </row>
    <row r="145" spans="1:8" ht="27" customHeight="1">
      <c r="A145" s="94"/>
      <c r="B145" s="15">
        <v>111</v>
      </c>
      <c r="C145" s="93"/>
      <c r="D145" s="8">
        <v>4122</v>
      </c>
      <c r="E145" s="9" t="s">
        <v>86</v>
      </c>
      <c r="F145" s="42">
        <v>9600</v>
      </c>
      <c r="G145" s="42">
        <v>7816.9</v>
      </c>
      <c r="H145" s="67">
        <f t="shared" si="14"/>
        <v>81.426041666666663</v>
      </c>
    </row>
    <row r="146" spans="1:8" ht="27" customHeight="1">
      <c r="A146" s="94"/>
      <c r="B146" s="15">
        <v>111</v>
      </c>
      <c r="C146" s="93"/>
      <c r="D146" s="8">
        <v>4123</v>
      </c>
      <c r="E146" s="9" t="s">
        <v>87</v>
      </c>
      <c r="F146" s="42">
        <v>0</v>
      </c>
      <c r="G146" s="42">
        <v>0</v>
      </c>
      <c r="H146" s="67">
        <v>0</v>
      </c>
    </row>
    <row r="147" spans="1:8" ht="27" customHeight="1">
      <c r="A147" s="94"/>
      <c r="B147" s="15">
        <v>111</v>
      </c>
      <c r="C147" s="93"/>
      <c r="D147" s="8">
        <v>4125</v>
      </c>
      <c r="E147" s="9" t="s">
        <v>85</v>
      </c>
      <c r="F147" s="42">
        <v>13000</v>
      </c>
      <c r="G147" s="42">
        <v>12599.5</v>
      </c>
      <c r="H147" s="67">
        <f t="shared" si="14"/>
        <v>96.919230769230765</v>
      </c>
    </row>
    <row r="148" spans="1:8" ht="27" customHeight="1">
      <c r="A148" s="94"/>
      <c r="B148" s="1">
        <v>111</v>
      </c>
      <c r="C148" s="93"/>
      <c r="D148" s="97">
        <v>4129</v>
      </c>
      <c r="E148" s="98" t="s">
        <v>88</v>
      </c>
      <c r="F148" s="42">
        <v>5000</v>
      </c>
      <c r="G148" s="42">
        <v>797.22</v>
      </c>
      <c r="H148" s="67">
        <f t="shared" si="14"/>
        <v>15.9444</v>
      </c>
    </row>
    <row r="149" spans="1:8" ht="21.75" customHeight="1">
      <c r="A149" s="94"/>
      <c r="B149" s="36"/>
      <c r="C149" s="10">
        <v>412</v>
      </c>
      <c r="D149" s="16"/>
      <c r="E149" s="28" t="s">
        <v>5</v>
      </c>
      <c r="F149" s="68">
        <f>F144+F145+F146+F147+F148</f>
        <v>53600</v>
      </c>
      <c r="G149" s="68">
        <f>G144+G145+G146+G147+G148</f>
        <v>46810.770000000004</v>
      </c>
      <c r="H149" s="260">
        <f t="shared" si="14"/>
        <v>87.33352611940299</v>
      </c>
    </row>
    <row r="150" spans="1:8" ht="27" customHeight="1">
      <c r="A150" s="94"/>
      <c r="B150" s="15">
        <v>111</v>
      </c>
      <c r="C150" s="93"/>
      <c r="D150" s="34">
        <v>4131</v>
      </c>
      <c r="E150" s="33" t="s">
        <v>140</v>
      </c>
      <c r="F150" s="67">
        <v>50000</v>
      </c>
      <c r="G150" s="67">
        <v>38687.22</v>
      </c>
      <c r="H150" s="67">
        <f t="shared" si="14"/>
        <v>77.374439999999993</v>
      </c>
    </row>
    <row r="151" spans="1:8" ht="27" customHeight="1">
      <c r="A151" s="94"/>
      <c r="B151" s="15">
        <v>111</v>
      </c>
      <c r="C151" s="93"/>
      <c r="D151" s="8">
        <v>4132</v>
      </c>
      <c r="E151" s="9" t="s">
        <v>10</v>
      </c>
      <c r="F151" s="42">
        <v>60000</v>
      </c>
      <c r="G151" s="42">
        <v>35301.089999999997</v>
      </c>
      <c r="H151" s="67">
        <f t="shared" si="14"/>
        <v>58.835149999999992</v>
      </c>
    </row>
    <row r="152" spans="1:8" ht="27" customHeight="1">
      <c r="A152" s="94"/>
      <c r="B152" s="15">
        <v>111</v>
      </c>
      <c r="C152" s="93"/>
      <c r="D152" s="8">
        <v>4133</v>
      </c>
      <c r="E152" s="9" t="s">
        <v>11</v>
      </c>
      <c r="F152" s="42">
        <v>20000</v>
      </c>
      <c r="G152" s="42">
        <v>9877.5300000000007</v>
      </c>
      <c r="H152" s="67">
        <f t="shared" si="14"/>
        <v>49.387650000000008</v>
      </c>
    </row>
    <row r="153" spans="1:8" ht="27" customHeight="1">
      <c r="A153" s="94"/>
      <c r="B153" s="15">
        <v>111</v>
      </c>
      <c r="C153" s="93"/>
      <c r="D153" s="8">
        <v>4135</v>
      </c>
      <c r="E153" s="9" t="s">
        <v>142</v>
      </c>
      <c r="F153" s="42">
        <v>50000</v>
      </c>
      <c r="G153" s="42">
        <v>46476.639999999999</v>
      </c>
      <c r="H153" s="67">
        <f t="shared" si="14"/>
        <v>92.953279999999992</v>
      </c>
    </row>
    <row r="154" spans="1:8" ht="27" customHeight="1">
      <c r="A154" s="94"/>
      <c r="B154" s="1">
        <v>111</v>
      </c>
      <c r="C154" s="93"/>
      <c r="D154" s="97">
        <v>4139</v>
      </c>
      <c r="E154" s="98" t="s">
        <v>100</v>
      </c>
      <c r="F154" s="69">
        <v>300000</v>
      </c>
      <c r="G154" s="69">
        <v>259316.21</v>
      </c>
      <c r="H154" s="67">
        <f t="shared" si="14"/>
        <v>86.438736666666657</v>
      </c>
    </row>
    <row r="155" spans="1:8" ht="27" customHeight="1">
      <c r="A155" s="94"/>
      <c r="B155" s="36"/>
      <c r="C155" s="10">
        <v>413</v>
      </c>
      <c r="D155" s="16"/>
      <c r="E155" s="28" t="s">
        <v>3</v>
      </c>
      <c r="F155" s="68">
        <f>F150+F151+F152+F153+F154</f>
        <v>480000</v>
      </c>
      <c r="G155" s="68">
        <f>G150+G151+G152+G153+G154</f>
        <v>389658.69</v>
      </c>
      <c r="H155" s="260">
        <f t="shared" si="14"/>
        <v>81.17889375</v>
      </c>
    </row>
    <row r="156" spans="1:8" ht="27" customHeight="1">
      <c r="A156" s="94"/>
      <c r="B156" s="1">
        <v>111</v>
      </c>
      <c r="C156" s="31"/>
      <c r="D156" s="34">
        <v>4313</v>
      </c>
      <c r="E156" s="33" t="s">
        <v>145</v>
      </c>
      <c r="F156" s="70">
        <v>40000</v>
      </c>
      <c r="G156" s="70">
        <v>4200</v>
      </c>
      <c r="H156" s="67">
        <f t="shared" si="14"/>
        <v>10.5</v>
      </c>
    </row>
    <row r="157" spans="1:8" ht="27" customHeight="1" thickBot="1">
      <c r="A157" s="94"/>
      <c r="B157" s="97"/>
      <c r="C157" s="10">
        <v>431</v>
      </c>
      <c r="D157" s="17"/>
      <c r="E157" s="102" t="s">
        <v>9</v>
      </c>
      <c r="F157" s="71">
        <f>F156</f>
        <v>40000</v>
      </c>
      <c r="G157" s="71">
        <f>G156</f>
        <v>4200</v>
      </c>
      <c r="H157" s="71">
        <f t="shared" si="14"/>
        <v>10.5</v>
      </c>
    </row>
    <row r="158" spans="1:8" ht="29.25" customHeight="1" thickTop="1" thickBot="1">
      <c r="A158" s="286" t="s">
        <v>101</v>
      </c>
      <c r="B158" s="328"/>
      <c r="C158" s="328"/>
      <c r="D158" s="328"/>
      <c r="E158" s="329"/>
      <c r="F158" s="233">
        <f>F143+F149+F155+F157</f>
        <v>963200</v>
      </c>
      <c r="G158" s="233">
        <f>G143+G149+G155+G157</f>
        <v>811464.27</v>
      </c>
      <c r="H158" s="240">
        <f t="shared" si="14"/>
        <v>84.246705772425258</v>
      </c>
    </row>
    <row r="159" spans="1:8" ht="26.25" customHeight="1" thickBot="1">
      <c r="A159" s="256">
        <v>2</v>
      </c>
      <c r="B159" s="283" t="s">
        <v>168</v>
      </c>
      <c r="C159" s="284"/>
      <c r="D159" s="284"/>
      <c r="E159" s="284"/>
      <c r="F159" s="284"/>
      <c r="G159" s="257"/>
      <c r="H159" s="258"/>
    </row>
    <row r="160" spans="1:8" ht="22.9" customHeight="1">
      <c r="A160" s="94"/>
      <c r="B160" s="18">
        <v>111</v>
      </c>
      <c r="C160" s="93"/>
      <c r="D160" s="34">
        <v>4111</v>
      </c>
      <c r="E160" s="33" t="s">
        <v>97</v>
      </c>
      <c r="F160" s="156">
        <v>42000</v>
      </c>
      <c r="G160" s="156">
        <v>41716.080000000002</v>
      </c>
      <c r="H160" s="67">
        <f t="shared" ref="H160:H179" si="15">G160/F160*100</f>
        <v>99.323999999999998</v>
      </c>
    </row>
    <row r="161" spans="1:8" ht="20.100000000000001" customHeight="1">
      <c r="A161" s="94"/>
      <c r="B161" s="1">
        <v>111</v>
      </c>
      <c r="C161" s="93"/>
      <c r="D161" s="8">
        <v>4112</v>
      </c>
      <c r="E161" s="9" t="s">
        <v>82</v>
      </c>
      <c r="F161" s="157">
        <v>6600</v>
      </c>
      <c r="G161" s="157">
        <v>5537.29</v>
      </c>
      <c r="H161" s="67">
        <f t="shared" si="15"/>
        <v>83.898333333333326</v>
      </c>
    </row>
    <row r="162" spans="1:8" ht="20.100000000000001" customHeight="1">
      <c r="A162" s="94"/>
      <c r="B162" s="1">
        <v>111</v>
      </c>
      <c r="C162" s="93"/>
      <c r="D162" s="8">
        <v>4113</v>
      </c>
      <c r="E162" s="100" t="s">
        <v>136</v>
      </c>
      <c r="F162" s="158">
        <v>14500</v>
      </c>
      <c r="G162" s="158">
        <v>14765.99</v>
      </c>
      <c r="H162" s="67">
        <f t="shared" si="15"/>
        <v>101.83441379310345</v>
      </c>
    </row>
    <row r="163" spans="1:8" ht="20.100000000000001" customHeight="1">
      <c r="A163" s="94"/>
      <c r="B163" s="1">
        <v>111</v>
      </c>
      <c r="C163" s="93"/>
      <c r="D163" s="36">
        <v>4114</v>
      </c>
      <c r="E163" s="93" t="s">
        <v>137</v>
      </c>
      <c r="F163" s="156">
        <v>6000</v>
      </c>
      <c r="G163" s="156">
        <v>6196.44</v>
      </c>
      <c r="H163" s="67">
        <f t="shared" si="15"/>
        <v>103.274</v>
      </c>
    </row>
    <row r="164" spans="1:8" ht="20.100000000000001" customHeight="1">
      <c r="A164" s="94"/>
      <c r="B164" s="15">
        <v>111</v>
      </c>
      <c r="C164" s="93"/>
      <c r="D164" s="97">
        <v>4115</v>
      </c>
      <c r="E164" s="98" t="s">
        <v>74</v>
      </c>
      <c r="F164" s="158">
        <v>1000</v>
      </c>
      <c r="G164" s="158">
        <v>830.76</v>
      </c>
      <c r="H164" s="67">
        <f t="shared" si="15"/>
        <v>83.075999999999993</v>
      </c>
    </row>
    <row r="165" spans="1:8" ht="20.100000000000001" customHeight="1">
      <c r="A165" s="94"/>
      <c r="B165" s="8"/>
      <c r="C165" s="10">
        <v>411</v>
      </c>
      <c r="D165" s="16"/>
      <c r="E165" s="103" t="s">
        <v>1</v>
      </c>
      <c r="F165" s="159">
        <f>F160+F161+F162+F163+F164</f>
        <v>70100</v>
      </c>
      <c r="G165" s="159">
        <f>G160+G161+G162+G163+G164</f>
        <v>69046.559999999998</v>
      </c>
      <c r="H165" s="260">
        <f t="shared" si="15"/>
        <v>98.497232524964332</v>
      </c>
    </row>
    <row r="166" spans="1:8" ht="20.100000000000001" customHeight="1">
      <c r="A166" s="94"/>
      <c r="B166" s="18">
        <v>111</v>
      </c>
      <c r="C166" s="93"/>
      <c r="D166" s="34">
        <v>4121</v>
      </c>
      <c r="E166" s="33" t="s">
        <v>84</v>
      </c>
      <c r="F166" s="158">
        <v>4000</v>
      </c>
      <c r="G166" s="158">
        <v>4152.68</v>
      </c>
      <c r="H166" s="67">
        <f t="shared" si="15"/>
        <v>103.81700000000001</v>
      </c>
    </row>
    <row r="167" spans="1:8" ht="20.100000000000001" customHeight="1">
      <c r="A167" s="94"/>
      <c r="B167" s="1">
        <v>111</v>
      </c>
      <c r="C167" s="93"/>
      <c r="D167" s="8">
        <v>4122</v>
      </c>
      <c r="E167" s="9" t="s">
        <v>86</v>
      </c>
      <c r="F167" s="158">
        <v>2700</v>
      </c>
      <c r="G167" s="158">
        <v>1503.25</v>
      </c>
      <c r="H167" s="67">
        <f t="shared" si="15"/>
        <v>55.675925925925931</v>
      </c>
    </row>
    <row r="168" spans="1:8" ht="20.100000000000001" customHeight="1">
      <c r="A168" s="94"/>
      <c r="B168" s="1">
        <v>111</v>
      </c>
      <c r="C168" s="93"/>
      <c r="D168" s="8">
        <v>4123</v>
      </c>
      <c r="E168" s="9" t="s">
        <v>87</v>
      </c>
      <c r="F168" s="158">
        <v>0</v>
      </c>
      <c r="G168" s="158">
        <v>0</v>
      </c>
      <c r="H168" s="67">
        <v>0</v>
      </c>
    </row>
    <row r="169" spans="1:8" ht="20.100000000000001" customHeight="1">
      <c r="A169" s="94"/>
      <c r="B169" s="1">
        <v>111</v>
      </c>
      <c r="C169" s="93"/>
      <c r="D169" s="8">
        <v>4125</v>
      </c>
      <c r="E169" s="9" t="s">
        <v>85</v>
      </c>
      <c r="F169" s="158">
        <v>1800</v>
      </c>
      <c r="G169" s="158">
        <v>1833.28</v>
      </c>
      <c r="H169" s="67">
        <f t="shared" si="15"/>
        <v>101.84888888888888</v>
      </c>
    </row>
    <row r="170" spans="1:8" ht="20.100000000000001" customHeight="1">
      <c r="A170" s="94"/>
      <c r="B170" s="1">
        <v>111</v>
      </c>
      <c r="C170" s="93"/>
      <c r="D170" s="97">
        <v>4129</v>
      </c>
      <c r="E170" s="98" t="s">
        <v>88</v>
      </c>
      <c r="F170" s="158">
        <v>1500</v>
      </c>
      <c r="G170" s="158">
        <v>0</v>
      </c>
      <c r="H170" s="67">
        <f t="shared" si="15"/>
        <v>0</v>
      </c>
    </row>
    <row r="171" spans="1:8" ht="20.100000000000001" customHeight="1">
      <c r="A171" s="94"/>
      <c r="B171" s="97"/>
      <c r="C171" s="10">
        <v>412</v>
      </c>
      <c r="D171" s="16"/>
      <c r="E171" s="28" t="s">
        <v>5</v>
      </c>
      <c r="F171" s="159">
        <f>F166+F167+F168+F169+F170</f>
        <v>10000</v>
      </c>
      <c r="G171" s="159">
        <f>G166+G167+G168+G169+G170</f>
        <v>7489.21</v>
      </c>
      <c r="H171" s="260">
        <f t="shared" si="15"/>
        <v>74.892099999999999</v>
      </c>
    </row>
    <row r="172" spans="1:8" ht="18" customHeight="1">
      <c r="A172" s="94"/>
      <c r="B172" s="1">
        <v>111</v>
      </c>
      <c r="C172" s="10"/>
      <c r="D172" s="34">
        <v>4131</v>
      </c>
      <c r="E172" s="33" t="s">
        <v>6</v>
      </c>
      <c r="F172" s="160">
        <v>8000</v>
      </c>
      <c r="G172" s="160">
        <v>3311.6</v>
      </c>
      <c r="H172" s="67">
        <f t="shared" si="15"/>
        <v>41.394999999999996</v>
      </c>
    </row>
    <row r="173" spans="1:8" ht="18" customHeight="1">
      <c r="A173" s="94"/>
      <c r="B173" s="1">
        <v>111</v>
      </c>
      <c r="C173" s="93"/>
      <c r="D173" s="8">
        <v>4132</v>
      </c>
      <c r="E173" s="9" t="s">
        <v>10</v>
      </c>
      <c r="F173" s="158">
        <v>2000</v>
      </c>
      <c r="G173" s="158">
        <v>0</v>
      </c>
      <c r="H173" s="67">
        <f t="shared" si="15"/>
        <v>0</v>
      </c>
    </row>
    <row r="174" spans="1:8" ht="18" customHeight="1">
      <c r="A174" s="94"/>
      <c r="B174" s="18">
        <v>111</v>
      </c>
      <c r="C174" s="93"/>
      <c r="D174" s="8">
        <v>4133</v>
      </c>
      <c r="E174" s="9" t="s">
        <v>11</v>
      </c>
      <c r="F174" s="158">
        <v>500</v>
      </c>
      <c r="G174" s="158">
        <v>140</v>
      </c>
      <c r="H174" s="67">
        <f t="shared" si="15"/>
        <v>28.000000000000004</v>
      </c>
    </row>
    <row r="175" spans="1:8" ht="16.5" customHeight="1">
      <c r="A175" s="94"/>
      <c r="B175" s="1">
        <v>111</v>
      </c>
      <c r="C175" s="93" t="s">
        <v>160</v>
      </c>
      <c r="D175" s="8">
        <v>4135</v>
      </c>
      <c r="E175" s="9" t="s">
        <v>142</v>
      </c>
      <c r="F175" s="158">
        <v>6500</v>
      </c>
      <c r="G175" s="158">
        <v>6186.03</v>
      </c>
      <c r="H175" s="67">
        <f t="shared" si="15"/>
        <v>95.169692307692301</v>
      </c>
    </row>
    <row r="176" spans="1:8" ht="18" hidden="1" customHeight="1">
      <c r="A176" s="105"/>
      <c r="B176" s="1">
        <v>111</v>
      </c>
      <c r="C176" s="106"/>
      <c r="D176" s="8">
        <v>4136</v>
      </c>
      <c r="E176" s="7" t="s">
        <v>155</v>
      </c>
      <c r="F176" s="161"/>
      <c r="G176" s="161"/>
      <c r="H176" s="67" t="e">
        <f t="shared" si="15"/>
        <v>#DIV/0!</v>
      </c>
    </row>
    <row r="177" spans="1:8" s="93" customFormat="1" ht="20.100000000000001" customHeight="1">
      <c r="A177" s="94"/>
      <c r="B177" s="1">
        <v>111</v>
      </c>
      <c r="D177" s="34">
        <v>4139</v>
      </c>
      <c r="E177" s="33" t="s">
        <v>90</v>
      </c>
      <c r="F177" s="162">
        <v>3000</v>
      </c>
      <c r="G177" s="229">
        <v>0</v>
      </c>
      <c r="H177" s="66">
        <f t="shared" si="15"/>
        <v>0</v>
      </c>
    </row>
    <row r="178" spans="1:8" ht="24.6" customHeight="1" thickBot="1">
      <c r="A178" s="108"/>
      <c r="B178" s="87"/>
      <c r="C178" s="19">
        <v>413</v>
      </c>
      <c r="D178" s="20"/>
      <c r="E178" s="20" t="s">
        <v>3</v>
      </c>
      <c r="F178" s="163">
        <f>F172+F173+F174+F175+F177</f>
        <v>20000</v>
      </c>
      <c r="G178" s="231">
        <f>G172+G173+G174+G175+G177</f>
        <v>9637.6299999999992</v>
      </c>
      <c r="H178" s="75">
        <f t="shared" si="15"/>
        <v>48.188149999999993</v>
      </c>
    </row>
    <row r="179" spans="1:8" ht="28.5" customHeight="1" thickTop="1" thickBot="1">
      <c r="A179" s="286" t="s">
        <v>105</v>
      </c>
      <c r="B179" s="307"/>
      <c r="C179" s="307"/>
      <c r="D179" s="307"/>
      <c r="E179" s="308"/>
      <c r="F179" s="235">
        <f>F178+F171+F165</f>
        <v>100100</v>
      </c>
      <c r="G179" s="235">
        <f>G178+G171+G165</f>
        <v>86173.4</v>
      </c>
      <c r="H179" s="261">
        <f t="shared" si="15"/>
        <v>86.087312687312675</v>
      </c>
    </row>
    <row r="180" spans="1:8" ht="15.75" customHeight="1">
      <c r="A180" s="109"/>
      <c r="B180" s="109"/>
      <c r="C180" s="109"/>
      <c r="D180" s="109"/>
      <c r="E180" s="109"/>
      <c r="F180" s="175"/>
      <c r="G180" s="175"/>
      <c r="H180" s="228"/>
    </row>
    <row r="181" spans="1:8" ht="24" customHeight="1" thickBot="1">
      <c r="A181" s="109"/>
      <c r="B181" s="109"/>
      <c r="C181" s="109"/>
      <c r="D181" s="109"/>
      <c r="E181" s="109"/>
      <c r="F181" s="65"/>
      <c r="G181" s="65"/>
      <c r="H181" s="224"/>
    </row>
    <row r="182" spans="1:8" ht="17.25" customHeight="1">
      <c r="A182" s="11" t="s">
        <v>60</v>
      </c>
      <c r="B182" s="12" t="s">
        <v>62</v>
      </c>
      <c r="C182" s="11" t="s">
        <v>32</v>
      </c>
      <c r="D182" s="13" t="s">
        <v>32</v>
      </c>
      <c r="E182" s="5" t="s">
        <v>59</v>
      </c>
      <c r="F182" s="154" t="s">
        <v>209</v>
      </c>
      <c r="G182" s="315" t="s">
        <v>210</v>
      </c>
      <c r="H182" s="297" t="s">
        <v>204</v>
      </c>
    </row>
    <row r="183" spans="1:8" ht="20.25" customHeight="1" thickBot="1">
      <c r="A183" s="72" t="s">
        <v>61</v>
      </c>
      <c r="B183" s="73" t="s">
        <v>61</v>
      </c>
      <c r="C183" s="72" t="s">
        <v>61</v>
      </c>
      <c r="D183" s="2" t="s">
        <v>61</v>
      </c>
      <c r="E183" s="74"/>
      <c r="F183" s="155">
        <v>2010</v>
      </c>
      <c r="G183" s="316"/>
      <c r="H183" s="298"/>
    </row>
    <row r="184" spans="1:8" ht="31.5" customHeight="1" thickBot="1">
      <c r="A184" s="256">
        <v>3</v>
      </c>
      <c r="B184" s="283" t="s">
        <v>169</v>
      </c>
      <c r="C184" s="284"/>
      <c r="D184" s="284"/>
      <c r="E184" s="284"/>
      <c r="F184" s="284"/>
      <c r="G184" s="257"/>
      <c r="H184" s="258"/>
    </row>
    <row r="185" spans="1:8" ht="20.100000000000001" customHeight="1">
      <c r="A185" s="94"/>
      <c r="B185" s="18">
        <v>111</v>
      </c>
      <c r="C185" s="93"/>
      <c r="D185" s="34">
        <v>4111</v>
      </c>
      <c r="E185" s="33" t="s">
        <v>97</v>
      </c>
      <c r="F185" s="156">
        <v>22000</v>
      </c>
      <c r="G185" s="156">
        <v>22316.7</v>
      </c>
      <c r="H185" s="67">
        <f t="shared" ref="H185:H203" si="16">G185/F185*100</f>
        <v>101.43954545454545</v>
      </c>
    </row>
    <row r="186" spans="1:8" ht="20.100000000000001" customHeight="1">
      <c r="A186" s="94"/>
      <c r="B186" s="1">
        <v>111</v>
      </c>
      <c r="C186" s="93"/>
      <c r="D186" s="8">
        <v>4112</v>
      </c>
      <c r="E186" s="9" t="s">
        <v>82</v>
      </c>
      <c r="F186" s="157">
        <v>3000</v>
      </c>
      <c r="G186" s="157">
        <v>2969.6</v>
      </c>
      <c r="H186" s="67">
        <f t="shared" si="16"/>
        <v>98.986666666666665</v>
      </c>
    </row>
    <row r="187" spans="1:8" ht="20.100000000000001" customHeight="1">
      <c r="A187" s="94"/>
      <c r="B187" s="1">
        <v>111</v>
      </c>
      <c r="C187" s="93"/>
      <c r="D187" s="8">
        <v>4113</v>
      </c>
      <c r="E187" s="100" t="s">
        <v>136</v>
      </c>
      <c r="F187" s="158">
        <v>7500</v>
      </c>
      <c r="G187" s="158">
        <v>7919.09</v>
      </c>
      <c r="H187" s="67">
        <f t="shared" si="16"/>
        <v>105.58786666666666</v>
      </c>
    </row>
    <row r="188" spans="1:8" ht="20.100000000000001" customHeight="1">
      <c r="A188" s="94"/>
      <c r="B188" s="1">
        <v>111</v>
      </c>
      <c r="C188" s="93"/>
      <c r="D188" s="36">
        <v>4114</v>
      </c>
      <c r="E188" s="93" t="s">
        <v>137</v>
      </c>
      <c r="F188" s="156">
        <v>3500</v>
      </c>
      <c r="G188" s="156">
        <v>3371.57</v>
      </c>
      <c r="H188" s="67">
        <f t="shared" si="16"/>
        <v>96.330571428571432</v>
      </c>
    </row>
    <row r="189" spans="1:8" ht="20.100000000000001" customHeight="1">
      <c r="A189" s="94"/>
      <c r="B189" s="1">
        <v>111</v>
      </c>
      <c r="C189" s="93"/>
      <c r="D189" s="8">
        <v>4115</v>
      </c>
      <c r="E189" s="9" t="s">
        <v>74</v>
      </c>
      <c r="F189" s="156">
        <v>700</v>
      </c>
      <c r="G189" s="156">
        <v>496.3</v>
      </c>
      <c r="H189" s="67">
        <f t="shared" si="16"/>
        <v>70.899999999999991</v>
      </c>
    </row>
    <row r="190" spans="1:8" ht="20.100000000000001" customHeight="1">
      <c r="A190" s="94"/>
      <c r="B190" s="8"/>
      <c r="C190" s="10">
        <v>411</v>
      </c>
      <c r="D190" s="21"/>
      <c r="E190" s="2" t="s">
        <v>1</v>
      </c>
      <c r="F190" s="164">
        <f>F185+F186+F187+F188+F189</f>
        <v>36700</v>
      </c>
      <c r="G190" s="164">
        <f>G185+G186+G187+G188+G189</f>
        <v>37073.26</v>
      </c>
      <c r="H190" s="260">
        <f t="shared" si="16"/>
        <v>101.01705722070847</v>
      </c>
    </row>
    <row r="191" spans="1:8" ht="20.100000000000001" customHeight="1">
      <c r="A191" s="94"/>
      <c r="B191" s="1">
        <v>111</v>
      </c>
      <c r="C191" s="93"/>
      <c r="D191" s="8">
        <v>4121</v>
      </c>
      <c r="E191" s="9" t="s">
        <v>84</v>
      </c>
      <c r="F191" s="158">
        <v>2500</v>
      </c>
      <c r="G191" s="158">
        <v>2622.6</v>
      </c>
      <c r="H191" s="67">
        <f t="shared" si="16"/>
        <v>104.904</v>
      </c>
    </row>
    <row r="192" spans="1:8" ht="20.100000000000001" customHeight="1">
      <c r="A192" s="94"/>
      <c r="B192" s="1">
        <v>111</v>
      </c>
      <c r="C192" s="93"/>
      <c r="D192" s="8">
        <v>4122</v>
      </c>
      <c r="E192" s="9" t="s">
        <v>86</v>
      </c>
      <c r="F192" s="158">
        <v>1800</v>
      </c>
      <c r="G192" s="158">
        <v>816.76</v>
      </c>
      <c r="H192" s="67">
        <f t="shared" si="16"/>
        <v>45.37555555555555</v>
      </c>
    </row>
    <row r="193" spans="1:8" ht="20.100000000000001" customHeight="1">
      <c r="A193" s="94"/>
      <c r="B193" s="1">
        <v>111</v>
      </c>
      <c r="C193" s="93"/>
      <c r="D193" s="8">
        <v>4123</v>
      </c>
      <c r="E193" s="9" t="s">
        <v>87</v>
      </c>
      <c r="F193" s="158">
        <v>0</v>
      </c>
      <c r="G193" s="158">
        <v>0</v>
      </c>
      <c r="H193" s="67">
        <v>0</v>
      </c>
    </row>
    <row r="194" spans="1:8" ht="20.100000000000001" customHeight="1">
      <c r="A194" s="94"/>
      <c r="B194" s="1">
        <v>111</v>
      </c>
      <c r="C194" s="93"/>
      <c r="D194" s="8">
        <v>4125</v>
      </c>
      <c r="E194" s="9" t="s">
        <v>85</v>
      </c>
      <c r="F194" s="158">
        <v>800</v>
      </c>
      <c r="G194" s="158">
        <v>809.6</v>
      </c>
      <c r="H194" s="67">
        <f t="shared" si="16"/>
        <v>101.2</v>
      </c>
    </row>
    <row r="195" spans="1:8" ht="20.100000000000001" customHeight="1">
      <c r="A195" s="94"/>
      <c r="B195" s="1">
        <v>111</v>
      </c>
      <c r="C195" s="93"/>
      <c r="D195" s="8">
        <v>4129</v>
      </c>
      <c r="E195" s="9" t="s">
        <v>88</v>
      </c>
      <c r="F195" s="158">
        <v>800</v>
      </c>
      <c r="G195" s="158">
        <v>838.5</v>
      </c>
      <c r="H195" s="67">
        <f t="shared" si="16"/>
        <v>104.8125</v>
      </c>
    </row>
    <row r="196" spans="1:8" ht="20.100000000000001" customHeight="1">
      <c r="A196" s="94"/>
      <c r="B196" s="97"/>
      <c r="C196" s="10">
        <v>412</v>
      </c>
      <c r="D196" s="21"/>
      <c r="E196" s="28" t="s">
        <v>5</v>
      </c>
      <c r="F196" s="164">
        <f>F191+F192+F193+F194+F195</f>
        <v>5900</v>
      </c>
      <c r="G196" s="164">
        <f>G191+G192+G193+G194+G195</f>
        <v>5087.46</v>
      </c>
      <c r="H196" s="260">
        <f t="shared" si="16"/>
        <v>86.22813559322033</v>
      </c>
    </row>
    <row r="197" spans="1:8" ht="20.100000000000001" customHeight="1">
      <c r="A197" s="94"/>
      <c r="B197" s="1">
        <v>111</v>
      </c>
      <c r="C197" s="10"/>
      <c r="D197" s="8">
        <v>4131</v>
      </c>
      <c r="E197" s="9" t="s">
        <v>6</v>
      </c>
      <c r="F197" s="160">
        <v>1000</v>
      </c>
      <c r="G197" s="160">
        <v>1033.23</v>
      </c>
      <c r="H197" s="67">
        <f t="shared" si="16"/>
        <v>103.32300000000001</v>
      </c>
    </row>
    <row r="198" spans="1:8" ht="20.100000000000001" customHeight="1">
      <c r="A198" s="94"/>
      <c r="B198" s="1">
        <v>111</v>
      </c>
      <c r="C198" s="93"/>
      <c r="D198" s="8">
        <v>4132</v>
      </c>
      <c r="E198" s="9" t="s">
        <v>10</v>
      </c>
      <c r="F198" s="158">
        <v>6000</v>
      </c>
      <c r="G198" s="158">
        <v>5239</v>
      </c>
      <c r="H198" s="67">
        <f t="shared" si="16"/>
        <v>87.316666666666663</v>
      </c>
    </row>
    <row r="199" spans="1:8" ht="20.100000000000001" customHeight="1">
      <c r="A199" s="94"/>
      <c r="B199" s="18">
        <v>111</v>
      </c>
      <c r="C199" s="93"/>
      <c r="D199" s="36">
        <v>4133</v>
      </c>
      <c r="E199" s="9" t="s">
        <v>11</v>
      </c>
      <c r="F199" s="158">
        <v>500</v>
      </c>
      <c r="G199" s="158">
        <v>110.5</v>
      </c>
      <c r="H199" s="67">
        <f t="shared" si="16"/>
        <v>22.1</v>
      </c>
    </row>
    <row r="200" spans="1:8" ht="20.100000000000001" customHeight="1">
      <c r="A200" s="94"/>
      <c r="B200" s="1">
        <v>111</v>
      </c>
      <c r="C200" s="110" t="s">
        <v>160</v>
      </c>
      <c r="D200" s="8">
        <v>4135</v>
      </c>
      <c r="E200" s="9" t="s">
        <v>142</v>
      </c>
      <c r="F200" s="158">
        <v>6500</v>
      </c>
      <c r="G200" s="158">
        <v>6248.81</v>
      </c>
      <c r="H200" s="67">
        <f t="shared" si="16"/>
        <v>96.135538461538474</v>
      </c>
    </row>
    <row r="201" spans="1:8" s="93" customFormat="1" ht="20.100000000000001" customHeight="1">
      <c r="A201" s="94"/>
      <c r="B201" s="1">
        <v>111</v>
      </c>
      <c r="D201" s="34">
        <v>4139</v>
      </c>
      <c r="E201" s="33" t="s">
        <v>90</v>
      </c>
      <c r="F201" s="162">
        <v>2000</v>
      </c>
      <c r="G201" s="162">
        <v>2100.12</v>
      </c>
      <c r="H201" s="67">
        <f t="shared" si="16"/>
        <v>105.006</v>
      </c>
    </row>
    <row r="202" spans="1:8" ht="20.100000000000001" customHeight="1" thickBot="1">
      <c r="A202" s="94"/>
      <c r="B202" s="8"/>
      <c r="C202" s="10">
        <v>413</v>
      </c>
      <c r="D202" s="20"/>
      <c r="E202" s="20" t="s">
        <v>3</v>
      </c>
      <c r="F202" s="163">
        <f>F197+F198+F199+F200+F201</f>
        <v>16000</v>
      </c>
      <c r="G202" s="163">
        <f>G197+G198+G199+G200+G201</f>
        <v>14731.66</v>
      </c>
      <c r="H202" s="71">
        <f t="shared" si="16"/>
        <v>92.072874999999996</v>
      </c>
    </row>
    <row r="203" spans="1:8" ht="39" customHeight="1" thickTop="1" thickBot="1">
      <c r="A203" s="286" t="s">
        <v>123</v>
      </c>
      <c r="B203" s="313"/>
      <c r="C203" s="313"/>
      <c r="D203" s="313"/>
      <c r="E203" s="314"/>
      <c r="F203" s="236">
        <f>F202+F196+F190</f>
        <v>58600</v>
      </c>
      <c r="G203" s="236">
        <f>G202+G196+G190</f>
        <v>56892.380000000005</v>
      </c>
      <c r="H203" s="240">
        <f t="shared" si="16"/>
        <v>97.085972696245733</v>
      </c>
    </row>
    <row r="204" spans="1:8" s="153" customFormat="1" ht="35.25" customHeight="1" thickBot="1">
      <c r="A204" s="259">
        <v>4</v>
      </c>
      <c r="B204" s="283" t="s">
        <v>102</v>
      </c>
      <c r="C204" s="284"/>
      <c r="D204" s="284"/>
      <c r="E204" s="284"/>
      <c r="F204" s="284"/>
      <c r="G204" s="257"/>
      <c r="H204" s="258"/>
    </row>
    <row r="205" spans="1:8" ht="20.100000000000001" customHeight="1">
      <c r="A205" s="94"/>
      <c r="B205" s="22">
        <v>111</v>
      </c>
      <c r="C205" s="93"/>
      <c r="D205" s="34">
        <v>4111</v>
      </c>
      <c r="E205" s="33" t="s">
        <v>97</v>
      </c>
      <c r="F205" s="156">
        <v>88500</v>
      </c>
      <c r="G205" s="156">
        <v>84798.84</v>
      </c>
      <c r="H205" s="67">
        <f t="shared" ref="H205:H229" si="17">G205/F205*100</f>
        <v>95.817898305084739</v>
      </c>
    </row>
    <row r="206" spans="1:8" ht="20.100000000000001" customHeight="1">
      <c r="A206" s="94"/>
      <c r="B206" s="15">
        <v>111</v>
      </c>
      <c r="C206" s="93"/>
      <c r="D206" s="8">
        <v>4112</v>
      </c>
      <c r="E206" s="9" t="s">
        <v>82</v>
      </c>
      <c r="F206" s="157">
        <v>12000</v>
      </c>
      <c r="G206" s="157">
        <v>11260.72</v>
      </c>
      <c r="H206" s="67">
        <f t="shared" si="17"/>
        <v>93.839333333333329</v>
      </c>
    </row>
    <row r="207" spans="1:8" ht="20.100000000000001" customHeight="1">
      <c r="A207" s="94"/>
      <c r="B207" s="15">
        <v>111</v>
      </c>
      <c r="C207" s="93"/>
      <c r="D207" s="8">
        <v>4113</v>
      </c>
      <c r="E207" s="100" t="s">
        <v>136</v>
      </c>
      <c r="F207" s="158">
        <v>30500</v>
      </c>
      <c r="G207" s="158">
        <v>30028.58</v>
      </c>
      <c r="H207" s="67">
        <f t="shared" si="17"/>
        <v>98.454360655737716</v>
      </c>
    </row>
    <row r="208" spans="1:8" ht="20.100000000000001" customHeight="1">
      <c r="A208" s="94"/>
      <c r="B208" s="15">
        <v>111</v>
      </c>
      <c r="C208" s="93"/>
      <c r="D208" s="36">
        <v>4114</v>
      </c>
      <c r="E208" s="93" t="s">
        <v>137</v>
      </c>
      <c r="F208" s="156">
        <v>13500</v>
      </c>
      <c r="G208" s="156">
        <v>12587.66</v>
      </c>
      <c r="H208" s="67">
        <f t="shared" si="17"/>
        <v>93.241925925925926</v>
      </c>
    </row>
    <row r="209" spans="1:8" ht="20.100000000000001" customHeight="1">
      <c r="A209" s="94"/>
      <c r="B209" s="1">
        <v>111</v>
      </c>
      <c r="C209" s="93"/>
      <c r="D209" s="8">
        <v>4115</v>
      </c>
      <c r="E209" s="9" t="s">
        <v>74</v>
      </c>
      <c r="F209" s="156">
        <v>2500</v>
      </c>
      <c r="G209" s="156">
        <v>1689.06</v>
      </c>
      <c r="H209" s="67">
        <f t="shared" si="17"/>
        <v>67.562399999999997</v>
      </c>
    </row>
    <row r="210" spans="1:8" ht="20.100000000000001" customHeight="1">
      <c r="A210" s="94"/>
      <c r="B210" s="36"/>
      <c r="C210" s="10">
        <v>411</v>
      </c>
      <c r="D210" s="21"/>
      <c r="E210" s="2" t="s">
        <v>1</v>
      </c>
      <c r="F210" s="164">
        <f>F205+F206+F207+F208+F209</f>
        <v>147000</v>
      </c>
      <c r="G210" s="164">
        <f>G205+G206+G207+G208+G209</f>
        <v>140364.85999999999</v>
      </c>
      <c r="H210" s="260">
        <f t="shared" si="17"/>
        <v>95.486299319727891</v>
      </c>
    </row>
    <row r="211" spans="1:8" ht="20.100000000000001" customHeight="1">
      <c r="A211" s="94"/>
      <c r="B211" s="1">
        <v>111</v>
      </c>
      <c r="C211" s="93"/>
      <c r="D211" s="8">
        <v>4121</v>
      </c>
      <c r="E211" s="9" t="s">
        <v>84</v>
      </c>
      <c r="F211" s="158">
        <v>9300</v>
      </c>
      <c r="G211" s="158">
        <v>9352.69</v>
      </c>
      <c r="H211" s="67">
        <f t="shared" si="17"/>
        <v>100.56655913978496</v>
      </c>
    </row>
    <row r="212" spans="1:8" ht="20.100000000000001" customHeight="1">
      <c r="A212" s="94"/>
      <c r="B212" s="1">
        <v>111</v>
      </c>
      <c r="C212" s="93"/>
      <c r="D212" s="8">
        <v>4122</v>
      </c>
      <c r="E212" s="9" t="s">
        <v>86</v>
      </c>
      <c r="F212" s="158">
        <v>4200</v>
      </c>
      <c r="G212" s="158">
        <v>3307.15</v>
      </c>
      <c r="H212" s="67">
        <f t="shared" si="17"/>
        <v>78.74166666666666</v>
      </c>
    </row>
    <row r="213" spans="1:8" ht="20.100000000000001" customHeight="1">
      <c r="A213" s="94"/>
      <c r="B213" s="1">
        <v>111</v>
      </c>
      <c r="C213" s="93"/>
      <c r="D213" s="8">
        <v>4123</v>
      </c>
      <c r="E213" s="9" t="s">
        <v>87</v>
      </c>
      <c r="F213" s="158">
        <v>0</v>
      </c>
      <c r="G213" s="158">
        <v>0</v>
      </c>
      <c r="H213" s="67">
        <v>0</v>
      </c>
    </row>
    <row r="214" spans="1:8" ht="20.100000000000001" customHeight="1">
      <c r="A214" s="94"/>
      <c r="B214" s="1">
        <v>111</v>
      </c>
      <c r="C214" s="93"/>
      <c r="D214" s="8">
        <v>4125</v>
      </c>
      <c r="E214" s="9" t="s">
        <v>85</v>
      </c>
      <c r="F214" s="158">
        <v>4200</v>
      </c>
      <c r="G214" s="158">
        <v>4213.76</v>
      </c>
      <c r="H214" s="67">
        <f t="shared" si="17"/>
        <v>100.32761904761904</v>
      </c>
    </row>
    <row r="215" spans="1:8" ht="20.100000000000001" customHeight="1">
      <c r="A215" s="94"/>
      <c r="B215" s="23">
        <v>111</v>
      </c>
      <c r="C215" s="110"/>
      <c r="D215" s="111">
        <v>4128</v>
      </c>
      <c r="E215" s="9" t="s">
        <v>104</v>
      </c>
      <c r="F215" s="165">
        <v>155000</v>
      </c>
      <c r="G215" s="165">
        <v>111813.19</v>
      </c>
      <c r="H215" s="67">
        <f t="shared" si="17"/>
        <v>72.137541935483867</v>
      </c>
    </row>
    <row r="216" spans="1:8" ht="20.100000000000001" customHeight="1">
      <c r="A216" s="112"/>
      <c r="B216" s="24">
        <v>111</v>
      </c>
      <c r="C216" s="110"/>
      <c r="D216" s="113">
        <v>4129</v>
      </c>
      <c r="E216" s="98" t="s">
        <v>88</v>
      </c>
      <c r="F216" s="165">
        <v>5000</v>
      </c>
      <c r="G216" s="165">
        <v>0</v>
      </c>
      <c r="H216" s="67">
        <f t="shared" si="17"/>
        <v>0</v>
      </c>
    </row>
    <row r="217" spans="1:8" ht="20.100000000000001" customHeight="1">
      <c r="A217" s="112"/>
      <c r="B217" s="25"/>
      <c r="C217" s="110"/>
      <c r="D217" s="111"/>
      <c r="E217" s="21" t="s">
        <v>5</v>
      </c>
      <c r="F217" s="166">
        <f>SUM(F211:F216)</f>
        <v>177700</v>
      </c>
      <c r="G217" s="166">
        <f>SUM(G211:G216)</f>
        <v>128686.79000000001</v>
      </c>
      <c r="H217" s="260">
        <f t="shared" si="17"/>
        <v>72.418002250984813</v>
      </c>
    </row>
    <row r="218" spans="1:8" ht="20.100000000000001" customHeight="1">
      <c r="A218" s="112"/>
      <c r="B218" s="26">
        <v>111</v>
      </c>
      <c r="C218" s="27"/>
      <c r="D218" s="114">
        <v>4131</v>
      </c>
      <c r="E218" s="33" t="s">
        <v>6</v>
      </c>
      <c r="F218" s="156">
        <v>12000</v>
      </c>
      <c r="G218" s="156">
        <v>5280.13</v>
      </c>
      <c r="H218" s="67">
        <f t="shared" si="17"/>
        <v>44.001083333333334</v>
      </c>
    </row>
    <row r="219" spans="1:8" ht="20.100000000000001" customHeight="1">
      <c r="A219" s="94"/>
      <c r="B219" s="15">
        <v>111</v>
      </c>
      <c r="C219" s="10"/>
      <c r="D219" s="8">
        <v>4132</v>
      </c>
      <c r="E219" s="9" t="s">
        <v>10</v>
      </c>
      <c r="F219" s="158">
        <v>10000</v>
      </c>
      <c r="G219" s="158">
        <v>0</v>
      </c>
      <c r="H219" s="67">
        <f t="shared" si="17"/>
        <v>0</v>
      </c>
    </row>
    <row r="220" spans="1:8" ht="20.100000000000001" customHeight="1">
      <c r="A220" s="94"/>
      <c r="B220" s="1">
        <v>111</v>
      </c>
      <c r="C220" s="10"/>
      <c r="D220" s="8">
        <v>4133</v>
      </c>
      <c r="E220" s="9" t="s">
        <v>11</v>
      </c>
      <c r="F220" s="158">
        <v>7000</v>
      </c>
      <c r="G220" s="158">
        <v>0</v>
      </c>
      <c r="H220" s="67">
        <f t="shared" si="17"/>
        <v>0</v>
      </c>
    </row>
    <row r="221" spans="1:8" ht="20.100000000000001" customHeight="1">
      <c r="A221" s="94"/>
      <c r="B221" s="1">
        <v>111</v>
      </c>
      <c r="C221" s="93"/>
      <c r="D221" s="8">
        <v>4135</v>
      </c>
      <c r="E221" s="9" t="s">
        <v>142</v>
      </c>
      <c r="F221" s="158">
        <v>12000</v>
      </c>
      <c r="G221" s="158">
        <v>9305.75</v>
      </c>
      <c r="H221" s="67">
        <f t="shared" si="17"/>
        <v>77.547916666666666</v>
      </c>
    </row>
    <row r="222" spans="1:8" ht="20.100000000000001" customHeight="1">
      <c r="A222" s="94"/>
      <c r="B222" s="1">
        <v>111</v>
      </c>
      <c r="C222" s="93"/>
      <c r="D222" s="97">
        <v>4139</v>
      </c>
      <c r="E222" s="98" t="s">
        <v>100</v>
      </c>
      <c r="F222" s="160">
        <v>15000</v>
      </c>
      <c r="G222" s="160">
        <v>11176.87</v>
      </c>
      <c r="H222" s="67">
        <f t="shared" si="17"/>
        <v>74.512466666666683</v>
      </c>
    </row>
    <row r="223" spans="1:8" ht="20.100000000000001" customHeight="1">
      <c r="A223" s="94"/>
      <c r="B223" s="36"/>
      <c r="C223" s="10">
        <v>413</v>
      </c>
      <c r="D223" s="16"/>
      <c r="E223" s="28" t="s">
        <v>3</v>
      </c>
      <c r="F223" s="167">
        <f>F222+F221+F220+F219+F218</f>
        <v>56000</v>
      </c>
      <c r="G223" s="167">
        <f>G222+G221+G220+G219+G218</f>
        <v>25762.750000000004</v>
      </c>
      <c r="H223" s="260">
        <f t="shared" si="17"/>
        <v>46.004910714285721</v>
      </c>
    </row>
    <row r="224" spans="1:8" ht="20.100000000000001" customHeight="1">
      <c r="A224" s="94"/>
      <c r="B224" s="15">
        <v>180</v>
      </c>
      <c r="C224" s="93"/>
      <c r="D224" s="36">
        <v>4312</v>
      </c>
      <c r="E224" s="115" t="s">
        <v>7</v>
      </c>
      <c r="F224" s="104">
        <v>360000</v>
      </c>
      <c r="G224" s="104">
        <v>364287.84</v>
      </c>
      <c r="H224" s="67">
        <f t="shared" si="17"/>
        <v>101.19106666666669</v>
      </c>
    </row>
    <row r="225" spans="1:11" ht="20.100000000000001" customHeight="1">
      <c r="A225" s="94"/>
      <c r="B225" s="1">
        <v>111</v>
      </c>
      <c r="C225" s="110"/>
      <c r="D225" s="8">
        <v>4313</v>
      </c>
      <c r="E225" s="9" t="s">
        <v>145</v>
      </c>
      <c r="F225" s="160">
        <v>88000</v>
      </c>
      <c r="G225" s="160">
        <v>78595.649999999994</v>
      </c>
      <c r="H225" s="67">
        <f t="shared" si="17"/>
        <v>89.313238636363636</v>
      </c>
    </row>
    <row r="226" spans="1:11" ht="27.75" customHeight="1">
      <c r="A226" s="94"/>
      <c r="B226" s="8"/>
      <c r="C226" s="27">
        <v>431</v>
      </c>
      <c r="D226" s="28"/>
      <c r="E226" s="116" t="s">
        <v>9</v>
      </c>
      <c r="F226" s="166">
        <f>F224+F225</f>
        <v>448000</v>
      </c>
      <c r="G226" s="166">
        <f>G224+G225</f>
        <v>442883.49</v>
      </c>
      <c r="H226" s="260">
        <f t="shared" si="17"/>
        <v>98.857921875000002</v>
      </c>
    </row>
    <row r="227" spans="1:11" ht="20.100000000000001" customHeight="1">
      <c r="A227" s="94"/>
      <c r="B227" s="1">
        <v>412</v>
      </c>
      <c r="C227" s="110"/>
      <c r="D227" s="8">
        <v>4161</v>
      </c>
      <c r="E227" s="9" t="s">
        <v>103</v>
      </c>
      <c r="F227" s="157">
        <v>6000</v>
      </c>
      <c r="G227" s="157">
        <v>2925</v>
      </c>
      <c r="H227" s="67">
        <f t="shared" si="17"/>
        <v>48.75</v>
      </c>
    </row>
    <row r="228" spans="1:11" ht="20.100000000000001" customHeight="1" thickBot="1">
      <c r="A228" s="94"/>
      <c r="B228" s="87"/>
      <c r="C228" s="29">
        <v>416</v>
      </c>
      <c r="D228" s="30"/>
      <c r="E228" s="17" t="s">
        <v>91</v>
      </c>
      <c r="F228" s="163">
        <f>F227</f>
        <v>6000</v>
      </c>
      <c r="G228" s="163">
        <f>G227</f>
        <v>2925</v>
      </c>
      <c r="H228" s="71">
        <f t="shared" si="17"/>
        <v>48.75</v>
      </c>
    </row>
    <row r="229" spans="1:11" ht="31.5" customHeight="1" thickTop="1" thickBot="1">
      <c r="A229" s="286" t="s">
        <v>122</v>
      </c>
      <c r="B229" s="307"/>
      <c r="C229" s="307"/>
      <c r="D229" s="307"/>
      <c r="E229" s="308"/>
      <c r="F229" s="237">
        <f>F210+F217+F223+F226+F228</f>
        <v>834700</v>
      </c>
      <c r="G229" s="237">
        <f>G210+G217+G223+G226+G228</f>
        <v>740622.89</v>
      </c>
      <c r="H229" s="240">
        <f t="shared" si="17"/>
        <v>88.729230861387336</v>
      </c>
    </row>
    <row r="230" spans="1:11" ht="25.5" customHeight="1" thickBot="1">
      <c r="A230" s="117"/>
      <c r="B230" s="117"/>
      <c r="C230" s="117"/>
      <c r="D230" s="117"/>
      <c r="E230" s="117"/>
      <c r="F230" s="90"/>
      <c r="G230" s="90"/>
      <c r="H230" s="227"/>
    </row>
    <row r="231" spans="1:11" ht="17.25" customHeight="1">
      <c r="A231" s="11" t="s">
        <v>60</v>
      </c>
      <c r="B231" s="12" t="s">
        <v>62</v>
      </c>
      <c r="C231" s="11" t="s">
        <v>32</v>
      </c>
      <c r="D231" s="13" t="s">
        <v>32</v>
      </c>
      <c r="E231" s="5" t="s">
        <v>59</v>
      </c>
      <c r="F231" s="154" t="s">
        <v>209</v>
      </c>
      <c r="G231" s="315" t="s">
        <v>210</v>
      </c>
      <c r="H231" s="297" t="s">
        <v>204</v>
      </c>
    </row>
    <row r="232" spans="1:11" ht="18" customHeight="1" thickBot="1">
      <c r="A232" s="14" t="s">
        <v>61</v>
      </c>
      <c r="B232" s="73" t="s">
        <v>61</v>
      </c>
      <c r="C232" s="72" t="s">
        <v>61</v>
      </c>
      <c r="D232" s="2" t="s">
        <v>61</v>
      </c>
      <c r="E232" s="74"/>
      <c r="F232" s="155">
        <v>2010</v>
      </c>
      <c r="G232" s="316"/>
      <c r="H232" s="298"/>
    </row>
    <row r="233" spans="1:11" ht="27.6" customHeight="1" thickBot="1">
      <c r="A233" s="256">
        <v>5</v>
      </c>
      <c r="B233" s="283" t="s">
        <v>106</v>
      </c>
      <c r="C233" s="284"/>
      <c r="D233" s="284"/>
      <c r="E233" s="284"/>
      <c r="F233" s="284"/>
      <c r="G233" s="257"/>
      <c r="H233" s="258"/>
    </row>
    <row r="234" spans="1:11" ht="24.95" customHeight="1">
      <c r="A234" s="94"/>
      <c r="B234" s="18">
        <v>112</v>
      </c>
      <c r="C234" s="93"/>
      <c r="D234" s="34">
        <v>4111</v>
      </c>
      <c r="E234" s="33" t="s">
        <v>97</v>
      </c>
      <c r="F234" s="156">
        <v>130000</v>
      </c>
      <c r="G234" s="156">
        <v>122637.73</v>
      </c>
      <c r="H234" s="67">
        <f t="shared" ref="H234:H277" si="18">G234/F234*100</f>
        <v>94.336715384615374</v>
      </c>
    </row>
    <row r="235" spans="1:11" ht="24.95" customHeight="1">
      <c r="A235" s="94"/>
      <c r="B235" s="1">
        <v>112</v>
      </c>
      <c r="C235" s="93"/>
      <c r="D235" s="8">
        <v>4112</v>
      </c>
      <c r="E235" s="9" t="s">
        <v>82</v>
      </c>
      <c r="F235" s="157">
        <v>17500</v>
      </c>
      <c r="G235" s="157">
        <v>16105.91</v>
      </c>
      <c r="H235" s="67">
        <f t="shared" si="18"/>
        <v>92.033771428571427</v>
      </c>
    </row>
    <row r="236" spans="1:11" ht="24.95" customHeight="1">
      <c r="A236" s="94"/>
      <c r="B236" s="1">
        <v>112</v>
      </c>
      <c r="C236" s="93"/>
      <c r="D236" s="8">
        <v>4113</v>
      </c>
      <c r="E236" s="100" t="s">
        <v>136</v>
      </c>
      <c r="F236" s="158">
        <v>44700</v>
      </c>
      <c r="G236" s="158">
        <v>42949.39</v>
      </c>
      <c r="H236" s="67">
        <f t="shared" si="18"/>
        <v>96.083646532438479</v>
      </c>
    </row>
    <row r="237" spans="1:11" ht="24.95" customHeight="1">
      <c r="A237" s="94"/>
      <c r="B237" s="1">
        <v>112</v>
      </c>
      <c r="C237" s="93"/>
      <c r="D237" s="36">
        <v>4114</v>
      </c>
      <c r="E237" s="93" t="s">
        <v>137</v>
      </c>
      <c r="F237" s="156">
        <v>19200</v>
      </c>
      <c r="G237" s="156">
        <v>18002.080000000002</v>
      </c>
      <c r="H237" s="67">
        <f t="shared" si="18"/>
        <v>93.760833333333338</v>
      </c>
    </row>
    <row r="238" spans="1:11" ht="24.95" customHeight="1">
      <c r="A238" s="94"/>
      <c r="B238" s="1">
        <v>112</v>
      </c>
      <c r="C238" s="93"/>
      <c r="D238" s="8">
        <v>4115</v>
      </c>
      <c r="E238" s="9" t="s">
        <v>74</v>
      </c>
      <c r="F238" s="156">
        <v>3000</v>
      </c>
      <c r="G238" s="156">
        <v>2416.15</v>
      </c>
      <c r="H238" s="67">
        <f t="shared" si="18"/>
        <v>80.538333333333327</v>
      </c>
    </row>
    <row r="239" spans="1:11" ht="24.95" customHeight="1">
      <c r="A239" s="94"/>
      <c r="B239" s="36"/>
      <c r="C239" s="10">
        <v>411</v>
      </c>
      <c r="D239" s="21"/>
      <c r="E239" s="2" t="s">
        <v>1</v>
      </c>
      <c r="F239" s="164">
        <f>F234+F235+F236+F237+F238</f>
        <v>214400</v>
      </c>
      <c r="G239" s="164">
        <f>G234+G235+G236+G237+G238</f>
        <v>202111.25999999998</v>
      </c>
      <c r="H239" s="260">
        <f t="shared" si="18"/>
        <v>94.268311567164162</v>
      </c>
    </row>
    <row r="240" spans="1:11" ht="28.5" customHeight="1">
      <c r="A240" s="94"/>
      <c r="B240" s="1">
        <v>112</v>
      </c>
      <c r="C240" s="93"/>
      <c r="D240" s="8">
        <v>4121</v>
      </c>
      <c r="E240" s="9" t="s">
        <v>84</v>
      </c>
      <c r="F240" s="158">
        <v>19500</v>
      </c>
      <c r="G240" s="158">
        <v>19554.79</v>
      </c>
      <c r="H240" s="67">
        <f t="shared" si="18"/>
        <v>100.28097435897436</v>
      </c>
      <c r="K240" s="262"/>
    </row>
    <row r="241" spans="1:8" ht="20.100000000000001" customHeight="1">
      <c r="A241" s="94"/>
      <c r="B241" s="1">
        <v>112</v>
      </c>
      <c r="C241" s="93"/>
      <c r="D241" s="8">
        <v>4122</v>
      </c>
      <c r="E241" s="9" t="s">
        <v>86</v>
      </c>
      <c r="F241" s="158">
        <v>7200</v>
      </c>
      <c r="G241" s="158">
        <v>5712.34</v>
      </c>
      <c r="H241" s="67">
        <f t="shared" si="18"/>
        <v>79.338055555555556</v>
      </c>
    </row>
    <row r="242" spans="1:8" ht="20.100000000000001" customHeight="1">
      <c r="A242" s="94"/>
      <c r="B242" s="1">
        <v>112</v>
      </c>
      <c r="C242" s="93"/>
      <c r="D242" s="8">
        <v>4123</v>
      </c>
      <c r="E242" s="9" t="s">
        <v>87</v>
      </c>
      <c r="F242" s="158">
        <v>0</v>
      </c>
      <c r="G242" s="158">
        <v>0</v>
      </c>
      <c r="H242" s="67">
        <v>0</v>
      </c>
    </row>
    <row r="243" spans="1:8" ht="20.100000000000001" customHeight="1">
      <c r="A243" s="94"/>
      <c r="B243" s="1">
        <v>112</v>
      </c>
      <c r="C243" s="93"/>
      <c r="D243" s="8">
        <v>4125</v>
      </c>
      <c r="E243" s="9" t="s">
        <v>85</v>
      </c>
      <c r="F243" s="158">
        <v>10500</v>
      </c>
      <c r="G243" s="158">
        <v>10320.040000000001</v>
      </c>
      <c r="H243" s="67">
        <f t="shared" si="18"/>
        <v>98.286095238095257</v>
      </c>
    </row>
    <row r="244" spans="1:8" ht="20.100000000000001" customHeight="1">
      <c r="A244" s="94"/>
      <c r="B244" s="1">
        <v>112</v>
      </c>
      <c r="C244" s="93"/>
      <c r="D244" s="8">
        <v>4127</v>
      </c>
      <c r="E244" s="9" t="s">
        <v>8</v>
      </c>
      <c r="F244" s="158">
        <v>324000</v>
      </c>
      <c r="G244" s="158">
        <v>323273.92</v>
      </c>
      <c r="H244" s="67">
        <f t="shared" si="18"/>
        <v>99.775901234567897</v>
      </c>
    </row>
    <row r="245" spans="1:8" ht="20.100000000000001" customHeight="1">
      <c r="A245" s="94"/>
      <c r="B245" s="1">
        <v>112</v>
      </c>
      <c r="C245" s="31"/>
      <c r="D245" s="8">
        <v>4129</v>
      </c>
      <c r="E245" s="9" t="s">
        <v>88</v>
      </c>
      <c r="F245" s="158">
        <v>3000</v>
      </c>
      <c r="G245" s="158">
        <v>1330.94</v>
      </c>
      <c r="H245" s="67">
        <f t="shared" si="18"/>
        <v>44.364666666666672</v>
      </c>
    </row>
    <row r="246" spans="1:8" ht="20.100000000000001" customHeight="1">
      <c r="A246" s="94"/>
      <c r="B246" s="36"/>
      <c r="C246" s="10">
        <v>412</v>
      </c>
      <c r="D246" s="21"/>
      <c r="E246" s="28" t="s">
        <v>5</v>
      </c>
      <c r="F246" s="71">
        <f>F240+F241+F242+F243+F244+F245</f>
        <v>364200</v>
      </c>
      <c r="G246" s="71">
        <f>G240+G241+G242+G243+G244+G245</f>
        <v>360192.02999999997</v>
      </c>
      <c r="H246" s="260">
        <f t="shared" si="18"/>
        <v>98.899514003294883</v>
      </c>
    </row>
    <row r="247" spans="1:8" ht="18.75" customHeight="1">
      <c r="A247" s="94"/>
      <c r="B247" s="1">
        <v>112</v>
      </c>
      <c r="C247" s="93"/>
      <c r="D247" s="8">
        <v>4131</v>
      </c>
      <c r="E247" s="9" t="s">
        <v>6</v>
      </c>
      <c r="F247" s="168">
        <v>20000</v>
      </c>
      <c r="G247" s="168">
        <v>15882.18</v>
      </c>
      <c r="H247" s="67">
        <f t="shared" si="18"/>
        <v>79.410900000000012</v>
      </c>
    </row>
    <row r="248" spans="1:8" ht="20.100000000000001" customHeight="1">
      <c r="A248" s="94"/>
      <c r="B248" s="1">
        <v>112</v>
      </c>
      <c r="C248" s="93"/>
      <c r="D248" s="8">
        <v>4132</v>
      </c>
      <c r="E248" s="9" t="s">
        <v>10</v>
      </c>
      <c r="F248" s="158">
        <v>2000</v>
      </c>
      <c r="G248" s="158">
        <v>1626</v>
      </c>
      <c r="H248" s="67">
        <f t="shared" si="18"/>
        <v>81.3</v>
      </c>
    </row>
    <row r="249" spans="1:8" ht="20.100000000000001" customHeight="1">
      <c r="A249" s="94"/>
      <c r="B249" s="1">
        <v>640</v>
      </c>
      <c r="C249" s="93"/>
      <c r="D249" s="8">
        <v>4134</v>
      </c>
      <c r="E249" s="9" t="s">
        <v>12</v>
      </c>
      <c r="F249" s="158">
        <v>1677000</v>
      </c>
      <c r="G249" s="158">
        <v>1676768.06</v>
      </c>
      <c r="H249" s="67">
        <f t="shared" si="18"/>
        <v>99.986169350029826</v>
      </c>
    </row>
    <row r="250" spans="1:8" ht="20.100000000000001" customHeight="1">
      <c r="A250" s="94"/>
      <c r="B250" s="1">
        <v>112</v>
      </c>
      <c r="C250" s="93"/>
      <c r="D250" s="8">
        <v>4135</v>
      </c>
      <c r="E250" s="9" t="s">
        <v>142</v>
      </c>
      <c r="F250" s="168">
        <v>16000</v>
      </c>
      <c r="G250" s="168">
        <v>13140.82</v>
      </c>
      <c r="H250" s="67">
        <f t="shared" si="18"/>
        <v>82.130124999999992</v>
      </c>
    </row>
    <row r="251" spans="1:8" ht="20.100000000000001" customHeight="1">
      <c r="A251" s="94"/>
      <c r="B251" s="1">
        <v>112</v>
      </c>
      <c r="C251" s="93"/>
      <c r="D251" s="8">
        <v>4137</v>
      </c>
      <c r="E251" s="93" t="s">
        <v>143</v>
      </c>
      <c r="F251" s="158">
        <v>110000</v>
      </c>
      <c r="G251" s="158">
        <v>115673.5</v>
      </c>
      <c r="H251" s="67">
        <f t="shared" si="18"/>
        <v>105.15772727272727</v>
      </c>
    </row>
    <row r="252" spans="1:8" ht="20.100000000000001" customHeight="1">
      <c r="A252" s="94"/>
      <c r="B252" s="1">
        <v>112</v>
      </c>
      <c r="C252" s="93"/>
      <c r="D252" s="8">
        <v>4139</v>
      </c>
      <c r="E252" s="9" t="s">
        <v>90</v>
      </c>
      <c r="F252" s="160">
        <v>145000</v>
      </c>
      <c r="G252" s="160">
        <v>129901.9</v>
      </c>
      <c r="H252" s="67">
        <f t="shared" si="18"/>
        <v>89.587517241379317</v>
      </c>
    </row>
    <row r="253" spans="1:8" ht="20.100000000000001" customHeight="1">
      <c r="A253" s="94"/>
      <c r="B253" s="36"/>
      <c r="C253" s="10">
        <v>413</v>
      </c>
      <c r="D253" s="32"/>
      <c r="E253" s="28" t="s">
        <v>89</v>
      </c>
      <c r="F253" s="166">
        <f>F247+F248+F249+F250+F251+F252</f>
        <v>1970000</v>
      </c>
      <c r="G253" s="166">
        <f>G247+G248+G249+G250+G251+G252</f>
        <v>1952992.46</v>
      </c>
      <c r="H253" s="260">
        <f t="shared" si="18"/>
        <v>99.1366730964467</v>
      </c>
    </row>
    <row r="254" spans="1:8" ht="15" customHeight="1">
      <c r="A254" s="94"/>
      <c r="B254" s="1">
        <v>112</v>
      </c>
      <c r="C254" s="10"/>
      <c r="D254" s="8">
        <v>4151</v>
      </c>
      <c r="E254" s="9" t="s">
        <v>120</v>
      </c>
      <c r="F254" s="158">
        <v>50000</v>
      </c>
      <c r="G254" s="158">
        <v>0</v>
      </c>
      <c r="H254" s="67">
        <f t="shared" si="18"/>
        <v>0</v>
      </c>
    </row>
    <row r="255" spans="1:8" ht="20.100000000000001" customHeight="1">
      <c r="A255" s="94"/>
      <c r="B255" s="1">
        <v>112</v>
      </c>
      <c r="C255" s="93"/>
      <c r="D255" s="36">
        <v>4152</v>
      </c>
      <c r="E255" s="93" t="s">
        <v>121</v>
      </c>
      <c r="F255" s="165">
        <v>300000</v>
      </c>
      <c r="G255" s="165">
        <v>252078.54</v>
      </c>
      <c r="H255" s="67">
        <f t="shared" si="18"/>
        <v>84.026180000000011</v>
      </c>
    </row>
    <row r="256" spans="1:8" ht="27.75" customHeight="1">
      <c r="A256" s="94"/>
      <c r="B256" s="8"/>
      <c r="C256" s="10">
        <v>415</v>
      </c>
      <c r="D256" s="8"/>
      <c r="E256" s="44" t="s">
        <v>119</v>
      </c>
      <c r="F256" s="166">
        <f>F254+F255</f>
        <v>350000</v>
      </c>
      <c r="G256" s="166">
        <f>G254+G255</f>
        <v>252078.54</v>
      </c>
      <c r="H256" s="260">
        <f t="shared" si="18"/>
        <v>72.022440000000003</v>
      </c>
    </row>
    <row r="257" spans="1:8" ht="24.75" customHeight="1">
      <c r="A257" s="94"/>
      <c r="B257" s="1">
        <v>180</v>
      </c>
      <c r="C257" s="10"/>
      <c r="D257" s="36">
        <v>4311</v>
      </c>
      <c r="E257" s="33" t="s">
        <v>33</v>
      </c>
      <c r="F257" s="156">
        <v>50000</v>
      </c>
      <c r="G257" s="156">
        <v>0</v>
      </c>
      <c r="H257" s="67">
        <f t="shared" si="18"/>
        <v>0</v>
      </c>
    </row>
    <row r="258" spans="1:8" ht="20.100000000000001" customHeight="1">
      <c r="A258" s="94"/>
      <c r="B258" s="1">
        <v>180</v>
      </c>
      <c r="C258" s="10"/>
      <c r="D258" s="8">
        <v>4312</v>
      </c>
      <c r="E258" s="9" t="s">
        <v>34</v>
      </c>
      <c r="F258" s="162">
        <v>210500</v>
      </c>
      <c r="G258" s="162">
        <v>150318.38</v>
      </c>
      <c r="H258" s="67">
        <f t="shared" si="18"/>
        <v>71.410156769596199</v>
      </c>
    </row>
    <row r="259" spans="1:8" ht="20.100000000000001" customHeight="1">
      <c r="A259" s="94"/>
      <c r="B259" s="1">
        <v>112</v>
      </c>
      <c r="C259" s="31"/>
      <c r="D259" s="34">
        <v>4313</v>
      </c>
      <c r="E259" s="3" t="s">
        <v>185</v>
      </c>
      <c r="F259" s="158">
        <v>200000</v>
      </c>
      <c r="G259" s="158">
        <v>102676.45</v>
      </c>
      <c r="H259" s="67">
        <f t="shared" si="18"/>
        <v>51.338225000000001</v>
      </c>
    </row>
    <row r="260" spans="1:8" ht="20.100000000000001" customHeight="1">
      <c r="A260" s="94"/>
      <c r="B260" s="1">
        <v>180</v>
      </c>
      <c r="C260" s="31"/>
      <c r="D260" s="8">
        <v>4317</v>
      </c>
      <c r="E260" s="9" t="s">
        <v>147</v>
      </c>
      <c r="F260" s="160">
        <v>1370000</v>
      </c>
      <c r="G260" s="160">
        <v>1096449.75</v>
      </c>
      <c r="H260" s="67">
        <f t="shared" si="18"/>
        <v>80.03282846715328</v>
      </c>
    </row>
    <row r="261" spans="1:8" ht="20.100000000000001" customHeight="1">
      <c r="A261" s="94"/>
      <c r="B261" s="1">
        <v>180</v>
      </c>
      <c r="C261" s="31"/>
      <c r="D261" s="8">
        <v>4318</v>
      </c>
      <c r="E261" s="9" t="s">
        <v>187</v>
      </c>
      <c r="F261" s="160">
        <v>700000</v>
      </c>
      <c r="G261" s="160">
        <v>700000</v>
      </c>
      <c r="H261" s="67">
        <f t="shared" si="18"/>
        <v>100</v>
      </c>
    </row>
    <row r="262" spans="1:8" ht="20.100000000000001" customHeight="1">
      <c r="A262" s="94"/>
      <c r="B262" s="18">
        <v>660</v>
      </c>
      <c r="C262" s="93"/>
      <c r="D262" s="34">
        <v>4319</v>
      </c>
      <c r="E262" s="7" t="s">
        <v>55</v>
      </c>
      <c r="F262" s="160">
        <v>8125000</v>
      </c>
      <c r="G262" s="160">
        <v>8125550.2999999998</v>
      </c>
      <c r="H262" s="67">
        <f t="shared" si="18"/>
        <v>100.00677292307691</v>
      </c>
    </row>
    <row r="263" spans="1:8" ht="30.75" customHeight="1">
      <c r="A263" s="94"/>
      <c r="B263" s="34"/>
      <c r="C263" s="10">
        <v>431</v>
      </c>
      <c r="D263" s="32"/>
      <c r="E263" s="116" t="s">
        <v>9</v>
      </c>
      <c r="F263" s="166">
        <f>F259+F260+F262+F257+F258+F261</f>
        <v>10655500</v>
      </c>
      <c r="G263" s="166">
        <f>G259+G260+G262+G257+G258+G261</f>
        <v>10174994.880000001</v>
      </c>
      <c r="H263" s="260">
        <f t="shared" si="18"/>
        <v>95.490543662897096</v>
      </c>
    </row>
    <row r="264" spans="1:8" ht="23.25" customHeight="1">
      <c r="A264" s="35"/>
      <c r="B264" s="1">
        <v>112</v>
      </c>
      <c r="C264" s="93"/>
      <c r="D264" s="8">
        <v>4412</v>
      </c>
      <c r="E264" s="9" t="s">
        <v>14</v>
      </c>
      <c r="F264" s="160">
        <v>31540860</v>
      </c>
      <c r="G264" s="160">
        <v>29903844.129999999</v>
      </c>
      <c r="H264" s="67">
        <f t="shared" si="18"/>
        <v>94.80985657968742</v>
      </c>
    </row>
    <row r="265" spans="1:8" ht="20.100000000000001" customHeight="1">
      <c r="A265" s="35"/>
      <c r="B265" s="1">
        <v>112</v>
      </c>
      <c r="C265" s="93"/>
      <c r="D265" s="8">
        <v>4413</v>
      </c>
      <c r="E265" s="7" t="s">
        <v>15</v>
      </c>
      <c r="F265" s="160">
        <v>4100000</v>
      </c>
      <c r="G265" s="160">
        <v>3568122.27</v>
      </c>
      <c r="H265" s="67">
        <f t="shared" si="18"/>
        <v>87.02737243902439</v>
      </c>
    </row>
    <row r="266" spans="1:8" ht="20.100000000000001" customHeight="1">
      <c r="A266" s="35"/>
      <c r="B266" s="22">
        <v>112</v>
      </c>
      <c r="C266" s="93"/>
      <c r="D266" s="36">
        <v>4415</v>
      </c>
      <c r="E266" s="7" t="s">
        <v>16</v>
      </c>
      <c r="F266" s="160">
        <v>1485000</v>
      </c>
      <c r="G266" s="160">
        <v>1220994.3700000001</v>
      </c>
      <c r="H266" s="67">
        <f t="shared" si="18"/>
        <v>82.221843097643116</v>
      </c>
    </row>
    <row r="267" spans="1:8" ht="20.100000000000001" customHeight="1" thickBot="1">
      <c r="A267" s="35"/>
      <c r="B267" s="1">
        <v>112</v>
      </c>
      <c r="C267" s="118"/>
      <c r="D267" s="8">
        <v>4416</v>
      </c>
      <c r="E267" s="7" t="s">
        <v>179</v>
      </c>
      <c r="F267" s="211">
        <v>560000</v>
      </c>
      <c r="G267" s="211">
        <v>492453.21</v>
      </c>
      <c r="H267" s="232">
        <f t="shared" si="18"/>
        <v>87.938073214285723</v>
      </c>
    </row>
    <row r="268" spans="1:8" ht="27" customHeight="1" thickTop="1" thickBot="1">
      <c r="A268" s="94"/>
      <c r="B268" s="34"/>
      <c r="C268" s="10">
        <v>441</v>
      </c>
      <c r="D268" s="88"/>
      <c r="E268" s="119" t="s">
        <v>57</v>
      </c>
      <c r="F268" s="169">
        <f>F264+F265+F266+F267</f>
        <v>37685860</v>
      </c>
      <c r="G268" s="169">
        <f>G264+G265+G266+G267</f>
        <v>35185413.979999997</v>
      </c>
      <c r="H268" s="264">
        <f t="shared" si="18"/>
        <v>93.365028634081852</v>
      </c>
    </row>
    <row r="269" spans="1:8" ht="27" customHeight="1" thickTop="1">
      <c r="A269" s="94"/>
      <c r="B269" s="34">
        <v>112</v>
      </c>
      <c r="C269" s="10"/>
      <c r="D269" s="36">
        <v>4611</v>
      </c>
      <c r="E269" s="171" t="s">
        <v>196</v>
      </c>
      <c r="F269" s="170">
        <v>591000</v>
      </c>
      <c r="G269" s="170">
        <v>590660.18999999994</v>
      </c>
      <c r="H269" s="67">
        <f t="shared" si="18"/>
        <v>99.942502538071054</v>
      </c>
    </row>
    <row r="270" spans="1:8" ht="21" customHeight="1">
      <c r="A270" s="94"/>
      <c r="B270" s="1">
        <v>112</v>
      </c>
      <c r="C270" s="93"/>
      <c r="D270" s="8">
        <v>4631</v>
      </c>
      <c r="E270" s="9" t="s">
        <v>17</v>
      </c>
      <c r="F270" s="156">
        <v>100000</v>
      </c>
      <c r="G270" s="156">
        <v>85450.04</v>
      </c>
      <c r="H270" s="67">
        <f t="shared" si="18"/>
        <v>85.450039999999987</v>
      </c>
    </row>
    <row r="271" spans="1:8" ht="20.100000000000001" customHeight="1">
      <c r="A271" s="94"/>
      <c r="B271" s="1">
        <v>112</v>
      </c>
      <c r="C271" s="93"/>
      <c r="D271" s="8">
        <v>4632</v>
      </c>
      <c r="E271" s="9" t="s">
        <v>108</v>
      </c>
      <c r="F271" s="158">
        <v>1750000</v>
      </c>
      <c r="G271" s="158">
        <v>1747446.42</v>
      </c>
      <c r="H271" s="67">
        <f t="shared" si="18"/>
        <v>99.85408114285714</v>
      </c>
    </row>
    <row r="272" spans="1:8" ht="20.100000000000001" customHeight="1">
      <c r="A272" s="94"/>
      <c r="B272" s="97"/>
      <c r="C272" s="10">
        <v>46</v>
      </c>
      <c r="D272" s="8"/>
      <c r="E272" s="28" t="s">
        <v>56</v>
      </c>
      <c r="F272" s="166">
        <f>F270+F271+F269</f>
        <v>2441000</v>
      </c>
      <c r="G272" s="166">
        <f>G270+G271+G269</f>
        <v>2423556.65</v>
      </c>
      <c r="H272" s="260">
        <f t="shared" si="18"/>
        <v>99.285401474805397</v>
      </c>
    </row>
    <row r="273" spans="1:8" ht="18.75" customHeight="1">
      <c r="A273" s="120"/>
      <c r="B273" s="1">
        <v>112</v>
      </c>
      <c r="C273" s="37"/>
      <c r="D273" s="8">
        <v>4711</v>
      </c>
      <c r="E273" s="9" t="s">
        <v>95</v>
      </c>
      <c r="F273" s="158">
        <v>548000</v>
      </c>
      <c r="G273" s="158">
        <v>530302.22</v>
      </c>
      <c r="H273" s="67">
        <f t="shared" si="18"/>
        <v>96.77047810218977</v>
      </c>
    </row>
    <row r="274" spans="1:8" ht="20.100000000000001" customHeight="1">
      <c r="A274" s="120"/>
      <c r="B274" s="1">
        <v>112</v>
      </c>
      <c r="C274" s="37"/>
      <c r="D274" s="8">
        <v>4721</v>
      </c>
      <c r="E274" s="9" t="s">
        <v>107</v>
      </c>
      <c r="F274" s="158">
        <v>200000</v>
      </c>
      <c r="G274" s="158">
        <v>185000</v>
      </c>
      <c r="H274" s="67">
        <f t="shared" si="18"/>
        <v>92.5</v>
      </c>
    </row>
    <row r="275" spans="1:8" ht="20.100000000000001" customHeight="1">
      <c r="A275" s="120"/>
      <c r="B275" s="1">
        <v>112</v>
      </c>
      <c r="C275" s="37"/>
      <c r="D275" s="8">
        <v>4731</v>
      </c>
      <c r="E275" s="9" t="s">
        <v>0</v>
      </c>
      <c r="F275" s="158">
        <v>310000</v>
      </c>
      <c r="G275" s="158">
        <v>308239.28999999998</v>
      </c>
      <c r="H275" s="67">
        <f t="shared" si="18"/>
        <v>99.432029032258058</v>
      </c>
    </row>
    <row r="276" spans="1:8" ht="24" customHeight="1" thickBot="1">
      <c r="A276" s="38"/>
      <c r="B276" s="39"/>
      <c r="C276" s="10">
        <v>47</v>
      </c>
      <c r="D276" s="8"/>
      <c r="E276" s="28" t="s">
        <v>18</v>
      </c>
      <c r="F276" s="166">
        <f>F273+F274+F275</f>
        <v>1058000</v>
      </c>
      <c r="G276" s="166">
        <f>G273+G274+G275</f>
        <v>1023541.51</v>
      </c>
      <c r="H276" s="71">
        <f t="shared" si="18"/>
        <v>96.743053875236299</v>
      </c>
    </row>
    <row r="277" spans="1:8" ht="33" customHeight="1" thickTop="1" thickBot="1">
      <c r="A277" s="286" t="s">
        <v>109</v>
      </c>
      <c r="B277" s="287"/>
      <c r="C277" s="287"/>
      <c r="D277" s="287"/>
      <c r="E277" s="288"/>
      <c r="F277" s="238">
        <f>F276+F272+F263+F256+F253+F246+F239+F268</f>
        <v>54738960</v>
      </c>
      <c r="G277" s="238">
        <f>G276+G272+G263+G256+G253+G246+G239+G268</f>
        <v>51574881.309999995</v>
      </c>
      <c r="H277" s="240">
        <f t="shared" si="18"/>
        <v>94.219695277367336</v>
      </c>
    </row>
    <row r="278" spans="1:8" ht="33" customHeight="1" thickBot="1">
      <c r="A278" s="109"/>
      <c r="B278" s="121"/>
      <c r="C278" s="121"/>
      <c r="D278" s="121"/>
      <c r="E278" s="121"/>
      <c r="F278" s="65"/>
      <c r="G278" s="65"/>
      <c r="H278" s="81"/>
    </row>
    <row r="279" spans="1:8" ht="20.25" customHeight="1">
      <c r="A279" s="11" t="s">
        <v>60</v>
      </c>
      <c r="B279" s="12" t="s">
        <v>62</v>
      </c>
      <c r="C279" s="11" t="s">
        <v>32</v>
      </c>
      <c r="D279" s="13" t="s">
        <v>32</v>
      </c>
      <c r="E279" s="5" t="s">
        <v>59</v>
      </c>
      <c r="F279" s="154" t="s">
        <v>209</v>
      </c>
      <c r="G279" s="315" t="s">
        <v>210</v>
      </c>
      <c r="H279" s="297" t="s">
        <v>204</v>
      </c>
    </row>
    <row r="280" spans="1:8" ht="20.25" customHeight="1" thickBot="1">
      <c r="A280" s="14" t="s">
        <v>61</v>
      </c>
      <c r="B280" s="73" t="s">
        <v>61</v>
      </c>
      <c r="C280" s="72" t="s">
        <v>61</v>
      </c>
      <c r="D280" s="2" t="s">
        <v>61</v>
      </c>
      <c r="E280" s="74"/>
      <c r="F280" s="155">
        <v>2010</v>
      </c>
      <c r="G280" s="316"/>
      <c r="H280" s="298"/>
    </row>
    <row r="281" spans="1:8" ht="41.25" customHeight="1" thickBot="1">
      <c r="A281" s="256">
        <v>6</v>
      </c>
      <c r="B281" s="283" t="s">
        <v>113</v>
      </c>
      <c r="C281" s="284"/>
      <c r="D281" s="284"/>
      <c r="E281" s="284"/>
      <c r="F281" s="284"/>
      <c r="G281" s="257"/>
      <c r="H281" s="258"/>
    </row>
    <row r="282" spans="1:8" ht="23.1" customHeight="1">
      <c r="A282" s="94"/>
      <c r="B282" s="18">
        <v>112</v>
      </c>
      <c r="C282" s="93"/>
      <c r="D282" s="34">
        <v>4111</v>
      </c>
      <c r="E282" s="33" t="s">
        <v>97</v>
      </c>
      <c r="F282" s="67">
        <v>163000</v>
      </c>
      <c r="G282" s="67">
        <v>168699.46</v>
      </c>
      <c r="H282" s="67">
        <f t="shared" ref="H282:H300" si="19">G282/F282*100</f>
        <v>103.49660122699387</v>
      </c>
    </row>
    <row r="283" spans="1:8" ht="23.1" customHeight="1">
      <c r="A283" s="94"/>
      <c r="B283" s="1">
        <v>112</v>
      </c>
      <c r="C283" s="93"/>
      <c r="D283" s="8">
        <v>4112</v>
      </c>
      <c r="E283" s="9" t="s">
        <v>82</v>
      </c>
      <c r="F283" s="66">
        <v>21500</v>
      </c>
      <c r="G283" s="66">
        <v>20555.98</v>
      </c>
      <c r="H283" s="67">
        <f t="shared" si="19"/>
        <v>95.609209302325581</v>
      </c>
    </row>
    <row r="284" spans="1:8" ht="23.1" customHeight="1">
      <c r="A284" s="94"/>
      <c r="B284" s="1">
        <v>112</v>
      </c>
      <c r="C284" s="93"/>
      <c r="D284" s="8">
        <v>4113</v>
      </c>
      <c r="E284" s="100" t="s">
        <v>136</v>
      </c>
      <c r="F284" s="42">
        <v>56400</v>
      </c>
      <c r="G284" s="42">
        <v>54903.05</v>
      </c>
      <c r="H284" s="67">
        <f t="shared" si="19"/>
        <v>97.345833333333346</v>
      </c>
    </row>
    <row r="285" spans="1:8" ht="23.1" customHeight="1">
      <c r="A285" s="94"/>
      <c r="B285" s="1">
        <v>112</v>
      </c>
      <c r="C285" s="93"/>
      <c r="D285" s="36">
        <v>4114</v>
      </c>
      <c r="E285" s="37" t="s">
        <v>137</v>
      </c>
      <c r="F285" s="67">
        <v>23720</v>
      </c>
      <c r="G285" s="67">
        <v>22886.31</v>
      </c>
      <c r="H285" s="67">
        <f t="shared" si="19"/>
        <v>96.485286677908945</v>
      </c>
    </row>
    <row r="286" spans="1:8" ht="23.1" customHeight="1">
      <c r="A286" s="94"/>
      <c r="B286" s="1">
        <v>112</v>
      </c>
      <c r="C286" s="93"/>
      <c r="D286" s="8">
        <v>4115</v>
      </c>
      <c r="E286" s="9" t="s">
        <v>74</v>
      </c>
      <c r="F286" s="67">
        <v>3850</v>
      </c>
      <c r="G286" s="67">
        <v>3097.04</v>
      </c>
      <c r="H286" s="67">
        <f t="shared" si="19"/>
        <v>80.4425974025974</v>
      </c>
    </row>
    <row r="287" spans="1:8" ht="23.1" customHeight="1">
      <c r="A287" s="94"/>
      <c r="B287" s="8"/>
      <c r="C287" s="10">
        <v>411</v>
      </c>
      <c r="D287" s="21"/>
      <c r="E287" s="2" t="s">
        <v>1</v>
      </c>
      <c r="F287" s="71">
        <f>F282+F283+F284+F285+F286</f>
        <v>268470</v>
      </c>
      <c r="G287" s="71">
        <f>G282+G283+G284+G285+G286</f>
        <v>270141.83999999997</v>
      </c>
      <c r="H287" s="260">
        <f t="shared" si="19"/>
        <v>100.62272879651357</v>
      </c>
    </row>
    <row r="288" spans="1:8" ht="23.1" customHeight="1">
      <c r="A288" s="94"/>
      <c r="B288" s="1">
        <v>112</v>
      </c>
      <c r="C288" s="93"/>
      <c r="D288" s="8">
        <v>4121</v>
      </c>
      <c r="E288" s="9" t="s">
        <v>84</v>
      </c>
      <c r="F288" s="42">
        <v>24000</v>
      </c>
      <c r="G288" s="42">
        <v>25401.66</v>
      </c>
      <c r="H288" s="67">
        <f t="shared" si="19"/>
        <v>105.84025</v>
      </c>
    </row>
    <row r="289" spans="1:11" ht="23.1" customHeight="1">
      <c r="A289" s="94"/>
      <c r="B289" s="1">
        <v>112</v>
      </c>
      <c r="C289" s="93"/>
      <c r="D289" s="8">
        <v>4122</v>
      </c>
      <c r="E289" s="9" t="s">
        <v>86</v>
      </c>
      <c r="F289" s="42">
        <v>10500</v>
      </c>
      <c r="G289" s="42">
        <v>7516.25</v>
      </c>
      <c r="H289" s="67">
        <f t="shared" si="19"/>
        <v>71.583333333333329</v>
      </c>
    </row>
    <row r="290" spans="1:11" ht="23.1" customHeight="1">
      <c r="A290" s="94"/>
      <c r="B290" s="1">
        <v>112</v>
      </c>
      <c r="C290" s="93"/>
      <c r="D290" s="8">
        <v>4123</v>
      </c>
      <c r="E290" s="9" t="s">
        <v>87</v>
      </c>
      <c r="F290" s="42">
        <v>0</v>
      </c>
      <c r="G290" s="42">
        <v>0</v>
      </c>
      <c r="H290" s="67">
        <v>0</v>
      </c>
    </row>
    <row r="291" spans="1:11" ht="23.1" customHeight="1">
      <c r="A291" s="94"/>
      <c r="B291" s="1">
        <v>112</v>
      </c>
      <c r="C291" s="93"/>
      <c r="D291" s="8">
        <v>4125</v>
      </c>
      <c r="E291" s="9" t="s">
        <v>85</v>
      </c>
      <c r="F291" s="42">
        <v>13000</v>
      </c>
      <c r="G291" s="42">
        <v>13719.75</v>
      </c>
      <c r="H291" s="67">
        <f t="shared" si="19"/>
        <v>105.53653846153846</v>
      </c>
    </row>
    <row r="292" spans="1:11" ht="23.1" customHeight="1">
      <c r="A292" s="94"/>
      <c r="B292" s="15">
        <v>112</v>
      </c>
      <c r="C292" s="93"/>
      <c r="D292" s="97">
        <v>4129</v>
      </c>
      <c r="E292" s="98" t="s">
        <v>88</v>
      </c>
      <c r="F292" s="63">
        <v>4000</v>
      </c>
      <c r="G292" s="63">
        <v>55</v>
      </c>
      <c r="H292" s="67">
        <f t="shared" si="19"/>
        <v>1.375</v>
      </c>
    </row>
    <row r="293" spans="1:11" ht="23.1" customHeight="1">
      <c r="A293" s="94"/>
      <c r="B293" s="8"/>
      <c r="C293" s="10">
        <v>412</v>
      </c>
      <c r="D293" s="21"/>
      <c r="E293" s="28" t="s">
        <v>5</v>
      </c>
      <c r="F293" s="58">
        <f>F288+F289+F290+F291+F292</f>
        <v>51500</v>
      </c>
      <c r="G293" s="58">
        <f>G288+G289+G290+G291+G292</f>
        <v>46692.66</v>
      </c>
      <c r="H293" s="260">
        <f t="shared" si="19"/>
        <v>90.665359223300982</v>
      </c>
    </row>
    <row r="294" spans="1:11" ht="23.1" customHeight="1">
      <c r="A294" s="94"/>
      <c r="B294" s="1">
        <v>112</v>
      </c>
      <c r="C294" s="10"/>
      <c r="D294" s="8">
        <v>4131</v>
      </c>
      <c r="E294" s="33" t="s">
        <v>6</v>
      </c>
      <c r="F294" s="70">
        <v>7000</v>
      </c>
      <c r="G294" s="70">
        <v>4248.78</v>
      </c>
      <c r="H294" s="67">
        <f t="shared" si="19"/>
        <v>60.696857142857141</v>
      </c>
    </row>
    <row r="295" spans="1:11" ht="23.1" customHeight="1">
      <c r="A295" s="94"/>
      <c r="B295" s="1">
        <v>112</v>
      </c>
      <c r="C295" s="93"/>
      <c r="D295" s="8">
        <v>4132</v>
      </c>
      <c r="E295" s="9" t="s">
        <v>10</v>
      </c>
      <c r="F295" s="42">
        <v>2000</v>
      </c>
      <c r="G295" s="42">
        <v>0</v>
      </c>
      <c r="H295" s="67">
        <f t="shared" si="19"/>
        <v>0</v>
      </c>
    </row>
    <row r="296" spans="1:11" ht="23.1" customHeight="1">
      <c r="A296" s="94"/>
      <c r="B296" s="1">
        <v>112</v>
      </c>
      <c r="C296" s="93" t="s">
        <v>160</v>
      </c>
      <c r="D296" s="8">
        <v>4135</v>
      </c>
      <c r="E296" s="9" t="s">
        <v>142</v>
      </c>
      <c r="F296" s="42">
        <v>9000</v>
      </c>
      <c r="G296" s="42">
        <v>7800.35</v>
      </c>
      <c r="H296" s="67">
        <f t="shared" si="19"/>
        <v>86.670555555555566</v>
      </c>
    </row>
    <row r="297" spans="1:11" ht="23.1" customHeight="1">
      <c r="A297" s="122"/>
      <c r="B297" s="1">
        <v>112</v>
      </c>
      <c r="C297" s="118"/>
      <c r="D297" s="8">
        <v>4136</v>
      </c>
      <c r="E297" s="7" t="s">
        <v>155</v>
      </c>
      <c r="F297" s="107">
        <v>60000</v>
      </c>
      <c r="G297" s="107">
        <v>59777.25</v>
      </c>
      <c r="H297" s="67">
        <f t="shared" si="19"/>
        <v>99.628749999999997</v>
      </c>
    </row>
    <row r="298" spans="1:11" s="93" customFormat="1" ht="23.1" customHeight="1">
      <c r="A298" s="94"/>
      <c r="B298" s="1">
        <v>112</v>
      </c>
      <c r="D298" s="34">
        <v>4139</v>
      </c>
      <c r="E298" s="33" t="s">
        <v>90</v>
      </c>
      <c r="F298" s="70">
        <v>6000</v>
      </c>
      <c r="G298" s="70">
        <v>0</v>
      </c>
      <c r="H298" s="67">
        <f t="shared" si="19"/>
        <v>0</v>
      </c>
    </row>
    <row r="299" spans="1:11" ht="27" customHeight="1" thickBot="1">
      <c r="A299" s="94"/>
      <c r="B299" s="8"/>
      <c r="C299" s="10">
        <v>413</v>
      </c>
      <c r="D299" s="20"/>
      <c r="E299" s="20" t="s">
        <v>3</v>
      </c>
      <c r="F299" s="75">
        <f>F294+F295+F296+F297+F298</f>
        <v>84000</v>
      </c>
      <c r="G299" s="75">
        <f>G294+G295+G296+G297+G298</f>
        <v>71826.38</v>
      </c>
      <c r="H299" s="71">
        <f t="shared" si="19"/>
        <v>85.507595238095249</v>
      </c>
    </row>
    <row r="300" spans="1:11" ht="37.5" customHeight="1" thickTop="1" thickBot="1">
      <c r="A300" s="286" t="s">
        <v>124</v>
      </c>
      <c r="B300" s="313"/>
      <c r="C300" s="313"/>
      <c r="D300" s="313"/>
      <c r="E300" s="314"/>
      <c r="F300" s="236">
        <f>F299+F293+F287</f>
        <v>403970</v>
      </c>
      <c r="G300" s="236">
        <f>G299+G293+G287</f>
        <v>388660.88</v>
      </c>
      <c r="H300" s="240">
        <f t="shared" si="19"/>
        <v>96.21033245042949</v>
      </c>
    </row>
    <row r="301" spans="1:11" ht="42" customHeight="1" thickBot="1">
      <c r="A301" s="259">
        <v>7</v>
      </c>
      <c r="B301" s="283" t="s">
        <v>161</v>
      </c>
      <c r="C301" s="284"/>
      <c r="D301" s="284"/>
      <c r="E301" s="284"/>
      <c r="F301" s="284"/>
      <c r="G301" s="257"/>
      <c r="H301" s="258"/>
    </row>
    <row r="302" spans="1:11" ht="23.1" customHeight="1">
      <c r="A302" s="94"/>
      <c r="B302" s="18">
        <v>481</v>
      </c>
      <c r="C302" s="93"/>
      <c r="D302" s="34">
        <v>4111</v>
      </c>
      <c r="E302" s="33" t="s">
        <v>97</v>
      </c>
      <c r="F302" s="76">
        <v>165000</v>
      </c>
      <c r="G302" s="76">
        <v>149427.9</v>
      </c>
      <c r="H302" s="67">
        <f t="shared" ref="H302:H319" si="20">G302/F302*100</f>
        <v>90.562363636363628</v>
      </c>
    </row>
    <row r="303" spans="1:11" ht="23.1" customHeight="1">
      <c r="A303" s="94"/>
      <c r="B303" s="1">
        <v>481</v>
      </c>
      <c r="C303" s="93"/>
      <c r="D303" s="8">
        <v>4112</v>
      </c>
      <c r="E303" s="9" t="s">
        <v>82</v>
      </c>
      <c r="F303" s="77">
        <v>21000</v>
      </c>
      <c r="G303" s="77">
        <v>20036.310000000001</v>
      </c>
      <c r="H303" s="67">
        <f t="shared" si="20"/>
        <v>95.411000000000001</v>
      </c>
    </row>
    <row r="304" spans="1:11" ht="23.1" customHeight="1">
      <c r="A304" s="94"/>
      <c r="B304" s="1">
        <v>481</v>
      </c>
      <c r="C304" s="93"/>
      <c r="D304" s="8">
        <v>4113</v>
      </c>
      <c r="E304" s="100" t="s">
        <v>136</v>
      </c>
      <c r="F304" s="78">
        <v>55400</v>
      </c>
      <c r="G304" s="78">
        <v>53430.48</v>
      </c>
      <c r="H304" s="67">
        <f t="shared" si="20"/>
        <v>96.444909747292428</v>
      </c>
      <c r="I304" s="92"/>
      <c r="J304" s="92"/>
      <c r="K304" s="92"/>
    </row>
    <row r="305" spans="1:8" ht="23.1" customHeight="1">
      <c r="A305" s="94"/>
      <c r="B305" s="1">
        <v>481</v>
      </c>
      <c r="C305" s="93"/>
      <c r="D305" s="36">
        <v>4114</v>
      </c>
      <c r="E305" s="93" t="s">
        <v>137</v>
      </c>
      <c r="F305" s="76">
        <v>23000</v>
      </c>
      <c r="G305" s="76">
        <v>22388.39</v>
      </c>
      <c r="H305" s="67">
        <f t="shared" si="20"/>
        <v>97.340826086956525</v>
      </c>
    </row>
    <row r="306" spans="1:8" ht="23.1" customHeight="1">
      <c r="A306" s="94"/>
      <c r="B306" s="1">
        <v>481</v>
      </c>
      <c r="C306" s="93"/>
      <c r="D306" s="8">
        <v>4115</v>
      </c>
      <c r="E306" s="9" t="s">
        <v>74</v>
      </c>
      <c r="F306" s="76">
        <v>3800</v>
      </c>
      <c r="G306" s="76">
        <v>3005.77</v>
      </c>
      <c r="H306" s="67">
        <f t="shared" si="20"/>
        <v>79.099210526315787</v>
      </c>
    </row>
    <row r="307" spans="1:8" ht="23.1" customHeight="1">
      <c r="A307" s="94"/>
      <c r="B307" s="36"/>
      <c r="C307" s="10">
        <v>411</v>
      </c>
      <c r="D307" s="21"/>
      <c r="E307" s="2" t="s">
        <v>1</v>
      </c>
      <c r="F307" s="71">
        <f>F302+F303+F304+F305+F306</f>
        <v>268200</v>
      </c>
      <c r="G307" s="71">
        <f>G302+G303+G304+G305+G306</f>
        <v>248288.85</v>
      </c>
      <c r="H307" s="260">
        <f t="shared" si="20"/>
        <v>92.576006711409391</v>
      </c>
    </row>
    <row r="308" spans="1:8" ht="23.1" customHeight="1">
      <c r="A308" s="94"/>
      <c r="B308" s="1">
        <v>481</v>
      </c>
      <c r="C308" s="93"/>
      <c r="D308" s="8">
        <v>4121</v>
      </c>
      <c r="E308" s="9" t="s">
        <v>84</v>
      </c>
      <c r="F308" s="42">
        <v>22500</v>
      </c>
      <c r="G308" s="42">
        <v>22655.69</v>
      </c>
      <c r="H308" s="67">
        <f t="shared" si="20"/>
        <v>100.69195555555555</v>
      </c>
    </row>
    <row r="309" spans="1:8" ht="23.1" customHeight="1">
      <c r="A309" s="94"/>
      <c r="B309" s="1">
        <v>481</v>
      </c>
      <c r="C309" s="93"/>
      <c r="D309" s="8">
        <v>4122</v>
      </c>
      <c r="E309" s="9" t="s">
        <v>86</v>
      </c>
      <c r="F309" s="42">
        <v>8400</v>
      </c>
      <c r="G309" s="42">
        <v>6914.95</v>
      </c>
      <c r="H309" s="67">
        <f t="shared" si="20"/>
        <v>82.320833333333326</v>
      </c>
    </row>
    <row r="310" spans="1:8" ht="23.1" customHeight="1">
      <c r="A310" s="94"/>
      <c r="B310" s="1">
        <v>481</v>
      </c>
      <c r="C310" s="93"/>
      <c r="D310" s="8">
        <v>4123</v>
      </c>
      <c r="E310" s="9" t="s">
        <v>87</v>
      </c>
      <c r="F310" s="76">
        <v>0</v>
      </c>
      <c r="G310" s="76">
        <v>0</v>
      </c>
      <c r="H310" s="67">
        <v>0</v>
      </c>
    </row>
    <row r="311" spans="1:8" ht="23.1" customHeight="1">
      <c r="A311" s="94"/>
      <c r="B311" s="1">
        <v>481</v>
      </c>
      <c r="C311" s="93"/>
      <c r="D311" s="8">
        <v>4125</v>
      </c>
      <c r="E311" s="9" t="s">
        <v>85</v>
      </c>
      <c r="F311" s="78">
        <v>12000</v>
      </c>
      <c r="G311" s="78">
        <v>12038.45</v>
      </c>
      <c r="H311" s="67">
        <f t="shared" si="20"/>
        <v>100.32041666666667</v>
      </c>
    </row>
    <row r="312" spans="1:8" ht="23.1" customHeight="1">
      <c r="A312" s="94"/>
      <c r="B312" s="1">
        <v>481</v>
      </c>
      <c r="C312" s="93"/>
      <c r="D312" s="8">
        <v>4129</v>
      </c>
      <c r="E312" s="9" t="s">
        <v>88</v>
      </c>
      <c r="F312" s="78">
        <v>4000</v>
      </c>
      <c r="G312" s="78">
        <v>310</v>
      </c>
      <c r="H312" s="67">
        <f t="shared" si="20"/>
        <v>7.75</v>
      </c>
    </row>
    <row r="313" spans="1:8" ht="23.1" customHeight="1">
      <c r="A313" s="94"/>
      <c r="B313" s="36"/>
      <c r="C313" s="10">
        <v>412</v>
      </c>
      <c r="D313" s="21"/>
      <c r="E313" s="28" t="s">
        <v>5</v>
      </c>
      <c r="F313" s="71">
        <f>F308+F309+F310+F311+F312</f>
        <v>46900</v>
      </c>
      <c r="G313" s="71">
        <f>G308+G309+G310+G311+G312</f>
        <v>41919.089999999997</v>
      </c>
      <c r="H313" s="260">
        <f t="shared" si="20"/>
        <v>89.379722814498933</v>
      </c>
    </row>
    <row r="314" spans="1:8" ht="23.1" customHeight="1">
      <c r="A314" s="94"/>
      <c r="B314" s="1">
        <v>481</v>
      </c>
      <c r="C314" s="10"/>
      <c r="D314" s="8">
        <v>4131</v>
      </c>
      <c r="E314" s="9" t="s">
        <v>6</v>
      </c>
      <c r="F314" s="79">
        <v>7500</v>
      </c>
      <c r="G314" s="79">
        <v>5375.67</v>
      </c>
      <c r="H314" s="67">
        <f t="shared" si="20"/>
        <v>71.675600000000003</v>
      </c>
    </row>
    <row r="315" spans="1:8" ht="23.1" customHeight="1">
      <c r="A315" s="94"/>
      <c r="B315" s="1">
        <v>481</v>
      </c>
      <c r="C315" s="93"/>
      <c r="D315" s="97">
        <v>4132</v>
      </c>
      <c r="E315" s="9" t="s">
        <v>10</v>
      </c>
      <c r="F315" s="78">
        <v>6000</v>
      </c>
      <c r="G315" s="78">
        <v>3722.5</v>
      </c>
      <c r="H315" s="67">
        <f t="shared" si="20"/>
        <v>62.041666666666664</v>
      </c>
    </row>
    <row r="316" spans="1:8" ht="23.1" customHeight="1">
      <c r="A316" s="94"/>
      <c r="B316" s="1">
        <v>481</v>
      </c>
      <c r="C316" s="93" t="s">
        <v>160</v>
      </c>
      <c r="D316" s="8">
        <v>4135</v>
      </c>
      <c r="E316" s="9" t="s">
        <v>142</v>
      </c>
      <c r="F316" s="78">
        <v>7800</v>
      </c>
      <c r="G316" s="78">
        <v>7466.28</v>
      </c>
      <c r="H316" s="67">
        <f t="shared" si="20"/>
        <v>95.721538461538458</v>
      </c>
    </row>
    <row r="317" spans="1:8" ht="23.1" customHeight="1">
      <c r="A317" s="94"/>
      <c r="B317" s="1">
        <v>481</v>
      </c>
      <c r="C317" s="93"/>
      <c r="D317" s="97">
        <v>4139</v>
      </c>
      <c r="E317" s="33" t="s">
        <v>90</v>
      </c>
      <c r="F317" s="79">
        <v>350000</v>
      </c>
      <c r="G317" s="79">
        <v>351739.34</v>
      </c>
      <c r="H317" s="67">
        <f t="shared" si="20"/>
        <v>100.4969542857143</v>
      </c>
    </row>
    <row r="318" spans="1:8" ht="23.1" customHeight="1" thickBot="1">
      <c r="A318" s="108"/>
      <c r="B318" s="88"/>
      <c r="C318" s="19">
        <v>413</v>
      </c>
      <c r="D318" s="20"/>
      <c r="E318" s="20" t="s">
        <v>3</v>
      </c>
      <c r="F318" s="75">
        <f>F314+F315+F316+F317</f>
        <v>371300</v>
      </c>
      <c r="G318" s="75">
        <f>G314+G315+G316+G317</f>
        <v>368303.79000000004</v>
      </c>
      <c r="H318" s="71">
        <f t="shared" si="20"/>
        <v>99.193048747643417</v>
      </c>
    </row>
    <row r="319" spans="1:8" ht="41.45" customHeight="1" thickTop="1" thickBot="1">
      <c r="A319" s="325" t="s">
        <v>110</v>
      </c>
      <c r="B319" s="326"/>
      <c r="C319" s="326"/>
      <c r="D319" s="326"/>
      <c r="E319" s="327"/>
      <c r="F319" s="235">
        <f>F318+F313+F307</f>
        <v>686400</v>
      </c>
      <c r="G319" s="235">
        <f>G318+G313+G307</f>
        <v>658511.73</v>
      </c>
      <c r="H319" s="240">
        <f t="shared" si="20"/>
        <v>95.937023601398593</v>
      </c>
    </row>
    <row r="320" spans="1:8" ht="13.15" hidden="1" customHeight="1" thickBot="1">
      <c r="A320" s="123"/>
      <c r="B320" s="124"/>
      <c r="C320" s="124"/>
      <c r="D320" s="124"/>
      <c r="E320" s="124"/>
      <c r="F320" s="81"/>
      <c r="G320" s="81"/>
      <c r="H320" s="81"/>
    </row>
    <row r="321" spans="1:8" ht="13.15" customHeight="1">
      <c r="A321" s="123"/>
      <c r="B321" s="124"/>
      <c r="C321" s="124"/>
      <c r="D321" s="124"/>
      <c r="E321" s="124"/>
      <c r="F321" s="81"/>
      <c r="G321" s="81"/>
      <c r="H321" s="81"/>
    </row>
    <row r="322" spans="1:8" ht="13.15" customHeight="1">
      <c r="A322" s="123"/>
      <c r="B322" s="124"/>
      <c r="C322" s="124"/>
      <c r="D322" s="124"/>
      <c r="E322" s="124"/>
      <c r="F322" s="81"/>
      <c r="G322" s="81"/>
      <c r="H322" s="81"/>
    </row>
    <row r="323" spans="1:8" ht="20.25" customHeight="1" thickBot="1">
      <c r="A323" s="123"/>
      <c r="B323" s="124"/>
      <c r="C323" s="124"/>
      <c r="D323" s="124"/>
      <c r="E323" s="124"/>
      <c r="F323" s="81"/>
      <c r="G323" s="81"/>
      <c r="H323" s="81"/>
    </row>
    <row r="324" spans="1:8" ht="19.5" customHeight="1">
      <c r="A324" s="11" t="s">
        <v>60</v>
      </c>
      <c r="B324" s="12" t="s">
        <v>62</v>
      </c>
      <c r="C324" s="11" t="s">
        <v>32</v>
      </c>
      <c r="D324" s="13" t="s">
        <v>32</v>
      </c>
      <c r="E324" s="5" t="s">
        <v>59</v>
      </c>
      <c r="F324" s="154" t="s">
        <v>209</v>
      </c>
      <c r="G324" s="315" t="s">
        <v>210</v>
      </c>
      <c r="H324" s="297" t="s">
        <v>204</v>
      </c>
    </row>
    <row r="325" spans="1:8" ht="21" customHeight="1" thickBot="1">
      <c r="A325" s="14" t="s">
        <v>61</v>
      </c>
      <c r="B325" s="73" t="s">
        <v>61</v>
      </c>
      <c r="C325" s="72" t="s">
        <v>61</v>
      </c>
      <c r="D325" s="2" t="s">
        <v>61</v>
      </c>
      <c r="E325" s="74"/>
      <c r="F325" s="155">
        <v>2010</v>
      </c>
      <c r="G325" s="316"/>
      <c r="H325" s="298"/>
    </row>
    <row r="326" spans="1:8" ht="39" customHeight="1" thickBot="1">
      <c r="A326" s="256">
        <v>8</v>
      </c>
      <c r="B326" s="283" t="s">
        <v>173</v>
      </c>
      <c r="C326" s="284"/>
      <c r="D326" s="284"/>
      <c r="E326" s="284"/>
      <c r="F326" s="284"/>
      <c r="G326" s="257"/>
      <c r="H326" s="258"/>
    </row>
    <row r="327" spans="1:8" ht="22.15" customHeight="1">
      <c r="A327" s="94"/>
      <c r="B327" s="18">
        <v>1091</v>
      </c>
      <c r="C327" s="93"/>
      <c r="D327" s="34">
        <v>4111</v>
      </c>
      <c r="E327" s="33" t="s">
        <v>97</v>
      </c>
      <c r="F327" s="67">
        <v>110000</v>
      </c>
      <c r="G327" s="67">
        <v>107693.74</v>
      </c>
      <c r="H327" s="67">
        <f t="shared" ref="H327:H390" si="21">G327/F327*100</f>
        <v>97.903400000000005</v>
      </c>
    </row>
    <row r="328" spans="1:8" ht="24" customHeight="1">
      <c r="A328" s="94"/>
      <c r="B328" s="1">
        <v>1091</v>
      </c>
      <c r="C328" s="93"/>
      <c r="D328" s="8">
        <v>4112</v>
      </c>
      <c r="E328" s="9" t="s">
        <v>82</v>
      </c>
      <c r="F328" s="66">
        <v>15600</v>
      </c>
      <c r="G328" s="66">
        <v>14362.09</v>
      </c>
      <c r="H328" s="67">
        <f t="shared" si="21"/>
        <v>92.06467948717949</v>
      </c>
    </row>
    <row r="329" spans="1:8" ht="24.6" customHeight="1">
      <c r="A329" s="94"/>
      <c r="B329" s="1">
        <v>1091</v>
      </c>
      <c r="C329" s="93"/>
      <c r="D329" s="8">
        <v>4113</v>
      </c>
      <c r="E329" s="100" t="s">
        <v>136</v>
      </c>
      <c r="F329" s="42">
        <v>38500</v>
      </c>
      <c r="G329" s="42">
        <v>38298.9</v>
      </c>
      <c r="H329" s="67">
        <f t="shared" si="21"/>
        <v>99.477662337662338</v>
      </c>
    </row>
    <row r="330" spans="1:8" ht="21.6" customHeight="1">
      <c r="A330" s="94"/>
      <c r="B330" s="1">
        <v>1091</v>
      </c>
      <c r="C330" s="93"/>
      <c r="D330" s="36">
        <v>4114</v>
      </c>
      <c r="E330" s="93" t="s">
        <v>137</v>
      </c>
      <c r="F330" s="67">
        <v>17000</v>
      </c>
      <c r="G330" s="67">
        <v>16054.65</v>
      </c>
      <c r="H330" s="67">
        <f t="shared" si="21"/>
        <v>94.439117647058822</v>
      </c>
    </row>
    <row r="331" spans="1:8" ht="22.15" customHeight="1">
      <c r="A331" s="94"/>
      <c r="B331" s="1">
        <v>1091</v>
      </c>
      <c r="C331" s="93"/>
      <c r="D331" s="8">
        <v>4115</v>
      </c>
      <c r="E331" s="9" t="s">
        <v>74</v>
      </c>
      <c r="F331" s="67">
        <v>3500</v>
      </c>
      <c r="G331" s="67">
        <v>2154.2600000000002</v>
      </c>
      <c r="H331" s="67">
        <f t="shared" si="21"/>
        <v>61.550285714285721</v>
      </c>
    </row>
    <row r="332" spans="1:8" ht="28.5" customHeight="1">
      <c r="A332" s="94"/>
      <c r="B332" s="36"/>
      <c r="C332" s="10">
        <v>411</v>
      </c>
      <c r="D332" s="21"/>
      <c r="E332" s="2" t="s">
        <v>1</v>
      </c>
      <c r="F332" s="71">
        <f>F327+F328+F329+F330+F331</f>
        <v>184600</v>
      </c>
      <c r="G332" s="71">
        <f>G327+G328+G329+G330+G331</f>
        <v>178563.64</v>
      </c>
      <c r="H332" s="260">
        <f t="shared" si="21"/>
        <v>96.730032502708568</v>
      </c>
    </row>
    <row r="333" spans="1:8" ht="22.15" customHeight="1">
      <c r="A333" s="94"/>
      <c r="B333" s="1">
        <v>1091</v>
      </c>
      <c r="C333" s="93"/>
      <c r="D333" s="8">
        <v>4121</v>
      </c>
      <c r="E333" s="9" t="s">
        <v>84</v>
      </c>
      <c r="F333" s="42">
        <v>15600</v>
      </c>
      <c r="G333" s="42">
        <v>16307.51</v>
      </c>
      <c r="H333" s="67">
        <f t="shared" si="21"/>
        <v>104.5353205128205</v>
      </c>
    </row>
    <row r="334" spans="1:8" ht="22.15" customHeight="1">
      <c r="A334" s="94"/>
      <c r="B334" s="1">
        <v>1091</v>
      </c>
      <c r="C334" s="93"/>
      <c r="D334" s="8">
        <v>4122</v>
      </c>
      <c r="E334" s="9" t="s">
        <v>86</v>
      </c>
      <c r="F334" s="42">
        <v>6600</v>
      </c>
      <c r="G334" s="42">
        <v>5411.7</v>
      </c>
      <c r="H334" s="67">
        <f t="shared" si="21"/>
        <v>81.995454545454535</v>
      </c>
    </row>
    <row r="335" spans="1:8" ht="22.15" customHeight="1">
      <c r="A335" s="94"/>
      <c r="B335" s="1">
        <v>1091</v>
      </c>
      <c r="C335" s="93"/>
      <c r="D335" s="8">
        <v>4123</v>
      </c>
      <c r="E335" s="9" t="s">
        <v>87</v>
      </c>
      <c r="F335" s="42">
        <v>0</v>
      </c>
      <c r="G335" s="42">
        <v>0</v>
      </c>
      <c r="H335" s="67">
        <v>0</v>
      </c>
    </row>
    <row r="336" spans="1:8" ht="22.9" customHeight="1">
      <c r="A336" s="94"/>
      <c r="B336" s="1">
        <v>1091</v>
      </c>
      <c r="C336" s="93"/>
      <c r="D336" s="8">
        <v>4125</v>
      </c>
      <c r="E336" s="9" t="s">
        <v>85</v>
      </c>
      <c r="F336" s="42">
        <v>8200</v>
      </c>
      <c r="G336" s="42">
        <v>8585.4500000000007</v>
      </c>
      <c r="H336" s="67">
        <f t="shared" si="21"/>
        <v>104.70060975609756</v>
      </c>
    </row>
    <row r="337" spans="1:8" ht="20.100000000000001" customHeight="1">
      <c r="A337" s="94"/>
      <c r="B337" s="15">
        <v>1091</v>
      </c>
      <c r="C337" s="93"/>
      <c r="D337" s="97">
        <v>4129</v>
      </c>
      <c r="E337" s="98" t="s">
        <v>88</v>
      </c>
      <c r="F337" s="63">
        <v>6000</v>
      </c>
      <c r="G337" s="63">
        <v>103</v>
      </c>
      <c r="H337" s="67">
        <f t="shared" si="21"/>
        <v>1.7166666666666668</v>
      </c>
    </row>
    <row r="338" spans="1:8" ht="22.15" customHeight="1">
      <c r="A338" s="94"/>
      <c r="B338" s="8"/>
      <c r="C338" s="10">
        <v>412</v>
      </c>
      <c r="D338" s="21"/>
      <c r="E338" s="28" t="s">
        <v>5</v>
      </c>
      <c r="F338" s="58">
        <f>F333+F334+F335+F336+F337</f>
        <v>36400</v>
      </c>
      <c r="G338" s="58">
        <f>G333+G334+G335+G336+G337</f>
        <v>30407.66</v>
      </c>
      <c r="H338" s="260">
        <f t="shared" si="21"/>
        <v>83.537527472527472</v>
      </c>
    </row>
    <row r="339" spans="1:8" ht="20.100000000000001" customHeight="1">
      <c r="A339" s="94"/>
      <c r="B339" s="18">
        <v>1091</v>
      </c>
      <c r="C339" s="10"/>
      <c r="D339" s="34">
        <v>4131</v>
      </c>
      <c r="E339" s="33" t="s">
        <v>6</v>
      </c>
      <c r="F339" s="67">
        <v>14000</v>
      </c>
      <c r="G339" s="67">
        <v>9802.6</v>
      </c>
      <c r="H339" s="67">
        <f t="shared" si="21"/>
        <v>70.018571428571434</v>
      </c>
    </row>
    <row r="340" spans="1:8" ht="20.100000000000001" customHeight="1">
      <c r="A340" s="94"/>
      <c r="B340" s="1">
        <v>1091</v>
      </c>
      <c r="C340" s="93"/>
      <c r="D340" s="97">
        <v>4132</v>
      </c>
      <c r="E340" s="9" t="s">
        <v>10</v>
      </c>
      <c r="F340" s="42">
        <v>2000</v>
      </c>
      <c r="G340" s="42">
        <v>238.8</v>
      </c>
      <c r="H340" s="67">
        <f t="shared" si="21"/>
        <v>11.940000000000001</v>
      </c>
    </row>
    <row r="341" spans="1:8" ht="20.100000000000001" customHeight="1">
      <c r="A341" s="94"/>
      <c r="B341" s="1">
        <v>1091</v>
      </c>
      <c r="C341" s="93" t="s">
        <v>160</v>
      </c>
      <c r="D341" s="8">
        <v>4135</v>
      </c>
      <c r="E341" s="9" t="s">
        <v>142</v>
      </c>
      <c r="F341" s="42">
        <v>7000</v>
      </c>
      <c r="G341" s="42">
        <v>6093.52</v>
      </c>
      <c r="H341" s="67">
        <f t="shared" si="21"/>
        <v>87.050285714285721</v>
      </c>
    </row>
    <row r="342" spans="1:8" ht="20.100000000000001" customHeight="1">
      <c r="A342" s="94"/>
      <c r="B342" s="1">
        <v>1091</v>
      </c>
      <c r="C342" s="93"/>
      <c r="D342" s="8">
        <v>4139</v>
      </c>
      <c r="E342" s="33" t="s">
        <v>90</v>
      </c>
      <c r="F342" s="104">
        <v>857000</v>
      </c>
      <c r="G342" s="104">
        <v>174096.43</v>
      </c>
      <c r="H342" s="67">
        <f t="shared" si="21"/>
        <v>20.314635939323221</v>
      </c>
    </row>
    <row r="343" spans="1:8" ht="22.15" customHeight="1">
      <c r="A343" s="94"/>
      <c r="B343" s="36"/>
      <c r="C343" s="10">
        <v>413</v>
      </c>
      <c r="D343" s="28"/>
      <c r="E343" s="125" t="s">
        <v>3</v>
      </c>
      <c r="F343" s="58">
        <f>F339+F340+F341+F342</f>
        <v>880000</v>
      </c>
      <c r="G343" s="58">
        <f>G339+G340+G341+G342</f>
        <v>190231.35</v>
      </c>
      <c r="H343" s="260">
        <f t="shared" si="21"/>
        <v>21.617198863636364</v>
      </c>
    </row>
    <row r="344" spans="1:8" ht="24" customHeight="1">
      <c r="A344" s="35"/>
      <c r="B344" s="1">
        <v>1091</v>
      </c>
      <c r="C344" s="110"/>
      <c r="D344" s="36">
        <v>4313</v>
      </c>
      <c r="E344" s="40" t="s">
        <v>145</v>
      </c>
      <c r="F344" s="70">
        <v>910000</v>
      </c>
      <c r="G344" s="70">
        <v>449056.39</v>
      </c>
      <c r="H344" s="67">
        <f t="shared" si="21"/>
        <v>49.346856043956045</v>
      </c>
    </row>
    <row r="345" spans="1:8" s="93" customFormat="1" ht="48" customHeight="1" thickBot="1">
      <c r="A345" s="108"/>
      <c r="B345" s="88"/>
      <c r="C345" s="29">
        <v>431</v>
      </c>
      <c r="D345" s="20"/>
      <c r="E345" s="126" t="s">
        <v>9</v>
      </c>
      <c r="F345" s="75">
        <f>F344</f>
        <v>910000</v>
      </c>
      <c r="G345" s="75">
        <f>G344</f>
        <v>449056.39</v>
      </c>
      <c r="H345" s="71">
        <f t="shared" si="21"/>
        <v>49.346856043956045</v>
      </c>
    </row>
    <row r="346" spans="1:8" ht="32.25" customHeight="1" thickTop="1" thickBot="1">
      <c r="A346" s="286" t="s">
        <v>19</v>
      </c>
      <c r="B346" s="328"/>
      <c r="C346" s="328"/>
      <c r="D346" s="328"/>
      <c r="E346" s="329"/>
      <c r="F346" s="239">
        <f>F332+F338+F343+F345</f>
        <v>2011000</v>
      </c>
      <c r="G346" s="239">
        <f>G332+G338+G343+G345</f>
        <v>848259.04</v>
      </c>
      <c r="H346" s="240">
        <f t="shared" si="21"/>
        <v>42.180956737941322</v>
      </c>
    </row>
    <row r="347" spans="1:8" ht="40.5" customHeight="1" thickBot="1">
      <c r="A347" s="259">
        <v>9</v>
      </c>
      <c r="B347" s="283" t="s">
        <v>175</v>
      </c>
      <c r="C347" s="284"/>
      <c r="D347" s="284"/>
      <c r="E347" s="284"/>
      <c r="F347" s="284"/>
      <c r="G347" s="257"/>
      <c r="H347" s="266"/>
    </row>
    <row r="348" spans="1:8" ht="22.15" customHeight="1">
      <c r="A348" s="94"/>
      <c r="B348" s="18">
        <v>1091</v>
      </c>
      <c r="C348" s="93"/>
      <c r="D348" s="34">
        <v>4111</v>
      </c>
      <c r="E348" s="33" t="s">
        <v>97</v>
      </c>
      <c r="F348" s="76">
        <v>58000</v>
      </c>
      <c r="G348" s="76">
        <v>54261.29</v>
      </c>
      <c r="H348" s="67">
        <f t="shared" si="21"/>
        <v>93.553948275862069</v>
      </c>
    </row>
    <row r="349" spans="1:8" ht="24" customHeight="1">
      <c r="A349" s="94"/>
      <c r="B349" s="1">
        <v>1091</v>
      </c>
      <c r="C349" s="93"/>
      <c r="D349" s="8">
        <v>4112</v>
      </c>
      <c r="E349" s="9" t="s">
        <v>82</v>
      </c>
      <c r="F349" s="77">
        <v>9000</v>
      </c>
      <c r="G349" s="77">
        <v>7288.87</v>
      </c>
      <c r="H349" s="67">
        <f t="shared" si="21"/>
        <v>80.987444444444449</v>
      </c>
    </row>
    <row r="350" spans="1:8" ht="24.6" customHeight="1">
      <c r="A350" s="94"/>
      <c r="B350" s="1">
        <v>1091</v>
      </c>
      <c r="C350" s="93"/>
      <c r="D350" s="8">
        <v>4113</v>
      </c>
      <c r="E350" s="100" t="s">
        <v>136</v>
      </c>
      <c r="F350" s="78">
        <v>19800</v>
      </c>
      <c r="G350" s="78">
        <v>19437.060000000001</v>
      </c>
      <c r="H350" s="67">
        <f t="shared" si="21"/>
        <v>98.166969696969701</v>
      </c>
    </row>
    <row r="351" spans="1:8" ht="20.100000000000001" customHeight="1">
      <c r="A351" s="94"/>
      <c r="B351" s="1">
        <v>1091</v>
      </c>
      <c r="C351" s="93"/>
      <c r="D351" s="36">
        <v>4114</v>
      </c>
      <c r="E351" s="93" t="s">
        <v>137</v>
      </c>
      <c r="F351" s="76">
        <v>9500</v>
      </c>
      <c r="G351" s="76">
        <v>8149.88</v>
      </c>
      <c r="H351" s="67">
        <f t="shared" si="21"/>
        <v>85.788210526315794</v>
      </c>
    </row>
    <row r="352" spans="1:8" ht="20.100000000000001" customHeight="1">
      <c r="A352" s="94"/>
      <c r="B352" s="1">
        <v>1091</v>
      </c>
      <c r="C352" s="93"/>
      <c r="D352" s="8">
        <v>4115</v>
      </c>
      <c r="E352" s="9" t="s">
        <v>74</v>
      </c>
      <c r="F352" s="76">
        <v>1500</v>
      </c>
      <c r="G352" s="76">
        <v>1093.43</v>
      </c>
      <c r="H352" s="67">
        <f t="shared" si="21"/>
        <v>72.89533333333334</v>
      </c>
    </row>
    <row r="353" spans="1:8" ht="26.25" customHeight="1">
      <c r="A353" s="94"/>
      <c r="B353" s="36"/>
      <c r="C353" s="10">
        <v>411</v>
      </c>
      <c r="D353" s="21"/>
      <c r="E353" s="2" t="s">
        <v>1</v>
      </c>
      <c r="F353" s="71">
        <f>F348+F349+F350+F351+F352</f>
        <v>97800</v>
      </c>
      <c r="G353" s="71">
        <f>G348+G349+G350+G351+G352</f>
        <v>90230.53</v>
      </c>
      <c r="H353" s="260">
        <f t="shared" si="21"/>
        <v>92.260255623721875</v>
      </c>
    </row>
    <row r="354" spans="1:8" ht="20.100000000000001" customHeight="1">
      <c r="A354" s="94"/>
      <c r="B354" s="1">
        <v>1091</v>
      </c>
      <c r="C354" s="93"/>
      <c r="D354" s="8">
        <v>4121</v>
      </c>
      <c r="E354" s="9" t="s">
        <v>84</v>
      </c>
      <c r="F354" s="78">
        <v>12100</v>
      </c>
      <c r="G354" s="78">
        <v>12486.26</v>
      </c>
      <c r="H354" s="67">
        <f t="shared" si="21"/>
        <v>103.19223140495868</v>
      </c>
    </row>
    <row r="355" spans="1:8" ht="20.100000000000001" customHeight="1">
      <c r="A355" s="94"/>
      <c r="B355" s="1">
        <v>1091</v>
      </c>
      <c r="C355" s="93"/>
      <c r="D355" s="8">
        <v>4122</v>
      </c>
      <c r="E355" s="9" t="s">
        <v>86</v>
      </c>
      <c r="F355" s="78">
        <v>5100</v>
      </c>
      <c r="G355" s="78">
        <v>3908.45</v>
      </c>
      <c r="H355" s="67">
        <f t="shared" si="21"/>
        <v>76.636274509803911</v>
      </c>
    </row>
    <row r="356" spans="1:8" ht="20.100000000000001" customHeight="1">
      <c r="A356" s="94"/>
      <c r="B356" s="1">
        <v>1091</v>
      </c>
      <c r="C356" s="93"/>
      <c r="D356" s="8">
        <v>4123</v>
      </c>
      <c r="E356" s="9" t="s">
        <v>87</v>
      </c>
      <c r="F356" s="78">
        <v>0</v>
      </c>
      <c r="G356" s="78">
        <v>0</v>
      </c>
      <c r="H356" s="67">
        <v>0</v>
      </c>
    </row>
    <row r="357" spans="1:8" ht="20.100000000000001" customHeight="1">
      <c r="A357" s="94"/>
      <c r="B357" s="1">
        <v>1091</v>
      </c>
      <c r="C357" s="93"/>
      <c r="D357" s="8">
        <v>4125</v>
      </c>
      <c r="E357" s="9" t="s">
        <v>85</v>
      </c>
      <c r="F357" s="78">
        <v>6500</v>
      </c>
      <c r="G357" s="78">
        <v>6545.53</v>
      </c>
      <c r="H357" s="67">
        <f t="shared" si="21"/>
        <v>100.70046153846152</v>
      </c>
    </row>
    <row r="358" spans="1:8" ht="20.100000000000001" customHeight="1">
      <c r="A358" s="94"/>
      <c r="B358" s="1">
        <v>1091</v>
      </c>
      <c r="C358" s="93"/>
      <c r="D358" s="8">
        <v>4129</v>
      </c>
      <c r="E358" s="9" t="s">
        <v>88</v>
      </c>
      <c r="F358" s="78">
        <v>16500</v>
      </c>
      <c r="G358" s="78">
        <v>5017.32</v>
      </c>
      <c r="H358" s="67">
        <f t="shared" si="21"/>
        <v>30.407999999999998</v>
      </c>
    </row>
    <row r="359" spans="1:8" ht="26.25" customHeight="1">
      <c r="A359" s="112"/>
      <c r="B359" s="8"/>
      <c r="C359" s="27">
        <v>412</v>
      </c>
      <c r="D359" s="21"/>
      <c r="E359" s="28" t="s">
        <v>5</v>
      </c>
      <c r="F359" s="58">
        <f>F354+F355+F356+F357+F358</f>
        <v>40200</v>
      </c>
      <c r="G359" s="58">
        <f>G354+G355+G356+G357+G358</f>
        <v>27957.559999999998</v>
      </c>
      <c r="H359" s="260">
        <f t="shared" si="21"/>
        <v>69.546169154228849</v>
      </c>
    </row>
    <row r="360" spans="1:8" ht="20.100000000000001" customHeight="1">
      <c r="A360" s="94"/>
      <c r="B360" s="1">
        <v>1091</v>
      </c>
      <c r="C360" s="10"/>
      <c r="D360" s="34">
        <v>4131</v>
      </c>
      <c r="E360" s="33" t="s">
        <v>6</v>
      </c>
      <c r="F360" s="127">
        <v>55000</v>
      </c>
      <c r="G360" s="127">
        <v>37238.239999999998</v>
      </c>
      <c r="H360" s="67">
        <f t="shared" si="21"/>
        <v>67.705890909090911</v>
      </c>
    </row>
    <row r="361" spans="1:8" ht="20.100000000000001" customHeight="1">
      <c r="A361" s="94"/>
      <c r="B361" s="1">
        <v>1091</v>
      </c>
      <c r="C361" s="93"/>
      <c r="D361" s="97">
        <v>4132</v>
      </c>
      <c r="E361" s="9" t="s">
        <v>10</v>
      </c>
      <c r="F361" s="127">
        <v>2500</v>
      </c>
      <c r="G361" s="127">
        <v>1792</v>
      </c>
      <c r="H361" s="67">
        <f t="shared" si="21"/>
        <v>71.679999999999993</v>
      </c>
    </row>
    <row r="362" spans="1:8" ht="20.100000000000001" customHeight="1">
      <c r="A362" s="94"/>
      <c r="B362" s="1">
        <v>435</v>
      </c>
      <c r="C362" s="93"/>
      <c r="D362" s="8">
        <v>4134</v>
      </c>
      <c r="E362" s="9" t="s">
        <v>28</v>
      </c>
      <c r="F362" s="127">
        <v>12000</v>
      </c>
      <c r="G362" s="127">
        <v>5928.29</v>
      </c>
      <c r="H362" s="67">
        <f t="shared" si="21"/>
        <v>49.402416666666667</v>
      </c>
    </row>
    <row r="363" spans="1:8" ht="20.100000000000001" customHeight="1">
      <c r="A363" s="94"/>
      <c r="B363" s="1">
        <v>1091</v>
      </c>
      <c r="C363" s="93" t="s">
        <v>160</v>
      </c>
      <c r="D363" s="8">
        <v>4135</v>
      </c>
      <c r="E363" s="9" t="s">
        <v>142</v>
      </c>
      <c r="F363" s="127">
        <v>7000</v>
      </c>
      <c r="G363" s="127">
        <v>5336.02</v>
      </c>
      <c r="H363" s="67">
        <f t="shared" si="21"/>
        <v>76.228857142857152</v>
      </c>
    </row>
    <row r="364" spans="1:8" ht="20.100000000000001" customHeight="1">
      <c r="A364" s="94"/>
      <c r="B364" s="1">
        <v>1091</v>
      </c>
      <c r="C364" s="110"/>
      <c r="D364" s="111">
        <v>4139</v>
      </c>
      <c r="E364" s="9" t="s">
        <v>90</v>
      </c>
      <c r="F364" s="128">
        <v>65000</v>
      </c>
      <c r="G364" s="128">
        <v>60014.27</v>
      </c>
      <c r="H364" s="67">
        <f t="shared" si="21"/>
        <v>92.329646153846141</v>
      </c>
    </row>
    <row r="365" spans="1:8" ht="26.25" customHeight="1" thickBot="1">
      <c r="A365" s="94"/>
      <c r="B365" s="97"/>
      <c r="C365" s="27">
        <v>413</v>
      </c>
      <c r="D365" s="17"/>
      <c r="E365" s="129" t="s">
        <v>3</v>
      </c>
      <c r="F365" s="59">
        <f>F360+F361+F362+F363+F364</f>
        <v>141500</v>
      </c>
      <c r="G365" s="59">
        <f>G360+G361+G362+G363+G364</f>
        <v>110308.82</v>
      </c>
      <c r="H365" s="71">
        <f t="shared" si="21"/>
        <v>77.956763250883398</v>
      </c>
    </row>
    <row r="366" spans="1:8" ht="45.75" customHeight="1" thickTop="1" thickBot="1">
      <c r="A366" s="286" t="s">
        <v>20</v>
      </c>
      <c r="B366" s="287"/>
      <c r="C366" s="287"/>
      <c r="D366" s="287"/>
      <c r="E366" s="287"/>
      <c r="F366" s="239">
        <f>F365+F359+F353</f>
        <v>279500</v>
      </c>
      <c r="G366" s="240">
        <f>G365+G359+G353</f>
        <v>228496.91</v>
      </c>
      <c r="H366" s="239">
        <f t="shared" si="21"/>
        <v>81.752025044722714</v>
      </c>
    </row>
    <row r="367" spans="1:8" ht="34.5" customHeight="1">
      <c r="A367" s="109"/>
      <c r="B367" s="121"/>
      <c r="C367" s="121"/>
      <c r="D367" s="121"/>
      <c r="E367" s="121"/>
      <c r="F367" s="81"/>
      <c r="G367" s="81"/>
      <c r="H367" s="224"/>
    </row>
    <row r="368" spans="1:8" ht="18" customHeight="1" thickBot="1">
      <c r="A368" s="109"/>
      <c r="B368" s="121"/>
      <c r="C368" s="121"/>
      <c r="D368" s="121"/>
      <c r="E368" s="121"/>
      <c r="F368" s="81"/>
      <c r="G368" s="81"/>
      <c r="H368" s="224"/>
    </row>
    <row r="369" spans="1:8" ht="17.25" customHeight="1">
      <c r="A369" s="11" t="s">
        <v>60</v>
      </c>
      <c r="B369" s="12" t="s">
        <v>62</v>
      </c>
      <c r="C369" s="11" t="s">
        <v>32</v>
      </c>
      <c r="D369" s="13" t="s">
        <v>32</v>
      </c>
      <c r="E369" s="5" t="s">
        <v>59</v>
      </c>
      <c r="F369" s="154" t="s">
        <v>209</v>
      </c>
      <c r="G369" s="315" t="s">
        <v>210</v>
      </c>
      <c r="H369" s="343" t="s">
        <v>204</v>
      </c>
    </row>
    <row r="370" spans="1:8" ht="19.5" customHeight="1" thickBot="1">
      <c r="A370" s="14" t="s">
        <v>61</v>
      </c>
      <c r="B370" s="73" t="s">
        <v>61</v>
      </c>
      <c r="C370" s="72" t="s">
        <v>61</v>
      </c>
      <c r="D370" s="2" t="s">
        <v>61</v>
      </c>
      <c r="E370" s="74"/>
      <c r="F370" s="155">
        <v>2010</v>
      </c>
      <c r="G370" s="316"/>
      <c r="H370" s="344"/>
    </row>
    <row r="371" spans="1:8" ht="39" customHeight="1" thickBot="1">
      <c r="A371" s="267">
        <v>10</v>
      </c>
      <c r="B371" s="283" t="s">
        <v>45</v>
      </c>
      <c r="C371" s="284"/>
      <c r="D371" s="284"/>
      <c r="E371" s="284"/>
      <c r="F371" s="284"/>
      <c r="G371" s="268"/>
      <c r="H371" s="269"/>
    </row>
    <row r="372" spans="1:8" ht="25.9" customHeight="1">
      <c r="A372" s="94"/>
      <c r="B372" s="18">
        <v>1011</v>
      </c>
      <c r="C372" s="93"/>
      <c r="D372" s="34">
        <v>4111</v>
      </c>
      <c r="E372" s="33" t="s">
        <v>97</v>
      </c>
      <c r="F372" s="86">
        <v>168000</v>
      </c>
      <c r="G372" s="86">
        <v>165587.9</v>
      </c>
      <c r="H372" s="67">
        <f t="shared" si="21"/>
        <v>98.564226190476191</v>
      </c>
    </row>
    <row r="373" spans="1:8" ht="22.15" customHeight="1">
      <c r="A373" s="94"/>
      <c r="B373" s="1">
        <v>1011</v>
      </c>
      <c r="C373" s="93"/>
      <c r="D373" s="8">
        <v>4112</v>
      </c>
      <c r="E373" s="9" t="s">
        <v>82</v>
      </c>
      <c r="F373" s="86">
        <v>25400</v>
      </c>
      <c r="G373" s="86">
        <v>22229.759999999998</v>
      </c>
      <c r="H373" s="67">
        <f t="shared" si="21"/>
        <v>87.518740157480309</v>
      </c>
    </row>
    <row r="374" spans="1:8" ht="24" customHeight="1">
      <c r="A374" s="94"/>
      <c r="B374" s="1">
        <v>1011</v>
      </c>
      <c r="C374" s="93"/>
      <c r="D374" s="8">
        <v>4113</v>
      </c>
      <c r="E374" s="100" t="s">
        <v>136</v>
      </c>
      <c r="F374" s="86">
        <v>59000</v>
      </c>
      <c r="G374" s="86">
        <v>59173.440000000002</v>
      </c>
      <c r="H374" s="67">
        <f t="shared" si="21"/>
        <v>100.29396610169492</v>
      </c>
    </row>
    <row r="375" spans="1:8" ht="21.6" customHeight="1">
      <c r="A375" s="94"/>
      <c r="B375" s="1">
        <v>1011</v>
      </c>
      <c r="C375" s="93"/>
      <c r="D375" s="36">
        <v>4114</v>
      </c>
      <c r="E375" s="93" t="s">
        <v>137</v>
      </c>
      <c r="F375" s="86">
        <v>26540</v>
      </c>
      <c r="G375" s="86">
        <v>24954.63</v>
      </c>
      <c r="H375" s="67">
        <f t="shared" si="21"/>
        <v>94.026488319517711</v>
      </c>
    </row>
    <row r="376" spans="1:8" ht="21.6" customHeight="1">
      <c r="A376" s="122"/>
      <c r="B376" s="1">
        <v>1011</v>
      </c>
      <c r="C376" s="93"/>
      <c r="D376" s="8">
        <v>4115</v>
      </c>
      <c r="E376" s="9" t="s">
        <v>74</v>
      </c>
      <c r="F376" s="86">
        <v>4500</v>
      </c>
      <c r="G376" s="86">
        <v>3334.3</v>
      </c>
      <c r="H376" s="67">
        <f t="shared" si="21"/>
        <v>74.095555555555563</v>
      </c>
    </row>
    <row r="377" spans="1:8" ht="22.9" customHeight="1">
      <c r="A377" s="94"/>
      <c r="B377" s="36"/>
      <c r="C377" s="10">
        <v>411</v>
      </c>
      <c r="D377" s="21"/>
      <c r="E377" s="2" t="s">
        <v>1</v>
      </c>
      <c r="F377" s="71">
        <f>F372+F373+F374+F375+F376</f>
        <v>283440</v>
      </c>
      <c r="G377" s="71">
        <f>G372+G373+G374+G375+G376</f>
        <v>275280.02999999997</v>
      </c>
      <c r="H377" s="260">
        <f t="shared" si="21"/>
        <v>97.121094411515656</v>
      </c>
    </row>
    <row r="378" spans="1:8" ht="22.15" customHeight="1">
      <c r="A378" s="94"/>
      <c r="B378" s="1">
        <v>1011</v>
      </c>
      <c r="C378" s="93"/>
      <c r="D378" s="8">
        <v>4121</v>
      </c>
      <c r="E378" s="9" t="s">
        <v>84</v>
      </c>
      <c r="F378" s="42">
        <v>26000</v>
      </c>
      <c r="G378" s="42">
        <v>26124.55</v>
      </c>
      <c r="H378" s="67">
        <f t="shared" si="21"/>
        <v>100.47903846153845</v>
      </c>
    </row>
    <row r="379" spans="1:8" ht="24" customHeight="1">
      <c r="A379" s="94"/>
      <c r="B379" s="1">
        <v>1011</v>
      </c>
      <c r="C379" s="93"/>
      <c r="D379" s="8">
        <v>4122</v>
      </c>
      <c r="E379" s="9" t="s">
        <v>86</v>
      </c>
      <c r="F379" s="42">
        <v>9600</v>
      </c>
      <c r="G379" s="42">
        <v>8718.85</v>
      </c>
      <c r="H379" s="67">
        <f t="shared" si="21"/>
        <v>90.821354166666666</v>
      </c>
    </row>
    <row r="380" spans="1:8" ht="20.100000000000001" customHeight="1">
      <c r="A380" s="94"/>
      <c r="B380" s="1">
        <v>1011</v>
      </c>
      <c r="C380" s="93"/>
      <c r="D380" s="8">
        <v>4123</v>
      </c>
      <c r="E380" s="9" t="s">
        <v>87</v>
      </c>
      <c r="F380" s="42">
        <v>0</v>
      </c>
      <c r="G380" s="42">
        <v>0</v>
      </c>
      <c r="H380" s="67">
        <v>0</v>
      </c>
    </row>
    <row r="381" spans="1:8" ht="20.100000000000001" customHeight="1">
      <c r="A381" s="94"/>
      <c r="B381" s="1">
        <v>1011</v>
      </c>
      <c r="C381" s="93"/>
      <c r="D381" s="8">
        <v>4125</v>
      </c>
      <c r="E381" s="9" t="s">
        <v>85</v>
      </c>
      <c r="F381" s="42">
        <v>13500</v>
      </c>
      <c r="G381" s="42">
        <v>13515.2</v>
      </c>
      <c r="H381" s="67">
        <f t="shared" si="21"/>
        <v>100.11259259259259</v>
      </c>
    </row>
    <row r="382" spans="1:8" ht="20.100000000000001" customHeight="1">
      <c r="A382" s="94"/>
      <c r="B382" s="1">
        <v>1011</v>
      </c>
      <c r="C382" s="93"/>
      <c r="D382" s="97">
        <v>4129</v>
      </c>
      <c r="E382" s="98" t="s">
        <v>88</v>
      </c>
      <c r="F382" s="63">
        <v>12800</v>
      </c>
      <c r="G382" s="63">
        <v>10947.24</v>
      </c>
      <c r="H382" s="67">
        <f t="shared" si="21"/>
        <v>85.525312499999998</v>
      </c>
    </row>
    <row r="383" spans="1:8" ht="22.15" customHeight="1">
      <c r="A383" s="94"/>
      <c r="B383" s="8"/>
      <c r="C383" s="10">
        <v>412</v>
      </c>
      <c r="D383" s="21"/>
      <c r="E383" s="28" t="s">
        <v>5</v>
      </c>
      <c r="F383" s="58">
        <f>F378+F379+F380+F381+F382</f>
        <v>61900</v>
      </c>
      <c r="G383" s="58">
        <f>G378+G379+G380+G381+G382</f>
        <v>59305.840000000004</v>
      </c>
      <c r="H383" s="260">
        <f t="shared" si="21"/>
        <v>95.809111470113095</v>
      </c>
    </row>
    <row r="384" spans="1:8" ht="21.6" customHeight="1">
      <c r="A384" s="94"/>
      <c r="B384" s="1">
        <v>1011</v>
      </c>
      <c r="C384" s="93"/>
      <c r="D384" s="34">
        <v>4131</v>
      </c>
      <c r="E384" s="33" t="s">
        <v>6</v>
      </c>
      <c r="F384" s="67">
        <v>34200</v>
      </c>
      <c r="G384" s="67">
        <v>28632.51</v>
      </c>
      <c r="H384" s="67">
        <f t="shared" si="21"/>
        <v>83.720789473684206</v>
      </c>
    </row>
    <row r="385" spans="1:8" ht="24" customHeight="1">
      <c r="A385" s="94"/>
      <c r="B385" s="1">
        <v>1011</v>
      </c>
      <c r="C385" s="93"/>
      <c r="D385" s="97">
        <v>4132</v>
      </c>
      <c r="E385" s="9" t="s">
        <v>10</v>
      </c>
      <c r="F385" s="42">
        <v>3000</v>
      </c>
      <c r="G385" s="42">
        <v>0</v>
      </c>
      <c r="H385" s="67">
        <f t="shared" si="21"/>
        <v>0</v>
      </c>
    </row>
    <row r="386" spans="1:8" ht="20.100000000000001" customHeight="1">
      <c r="A386" s="94"/>
      <c r="B386" s="1">
        <v>435</v>
      </c>
      <c r="C386" s="93"/>
      <c r="D386" s="8">
        <v>4134</v>
      </c>
      <c r="E386" s="9" t="s">
        <v>28</v>
      </c>
      <c r="F386" s="127">
        <v>30000</v>
      </c>
      <c r="G386" s="127">
        <v>28444.76</v>
      </c>
      <c r="H386" s="67">
        <f t="shared" si="21"/>
        <v>94.815866666666665</v>
      </c>
    </row>
    <row r="387" spans="1:8" ht="20.100000000000001" customHeight="1">
      <c r="A387" s="94"/>
      <c r="B387" s="1">
        <v>1011</v>
      </c>
      <c r="C387" s="93"/>
      <c r="D387" s="8">
        <v>4135</v>
      </c>
      <c r="E387" s="9" t="s">
        <v>142</v>
      </c>
      <c r="F387" s="42">
        <v>8000</v>
      </c>
      <c r="G387" s="42">
        <v>5248.72</v>
      </c>
      <c r="H387" s="67">
        <f t="shared" si="21"/>
        <v>65.609000000000009</v>
      </c>
    </row>
    <row r="388" spans="1:8" ht="20.100000000000001" customHeight="1">
      <c r="A388" s="94"/>
      <c r="B388" s="1">
        <v>1011</v>
      </c>
      <c r="C388" s="93"/>
      <c r="D388" s="8">
        <v>4139</v>
      </c>
      <c r="E388" s="33" t="s">
        <v>90</v>
      </c>
      <c r="F388" s="104">
        <v>180000</v>
      </c>
      <c r="G388" s="104">
        <v>121658.03</v>
      </c>
      <c r="H388" s="67">
        <f t="shared" si="21"/>
        <v>67.587794444444455</v>
      </c>
    </row>
    <row r="389" spans="1:8" ht="22.15" customHeight="1" thickBot="1">
      <c r="A389" s="94"/>
      <c r="B389" s="34"/>
      <c r="C389" s="10">
        <v>413</v>
      </c>
      <c r="D389" s="34"/>
      <c r="E389" s="41" t="s">
        <v>3</v>
      </c>
      <c r="F389" s="58">
        <f>F384+F385+F387+F388+F386</f>
        <v>255200</v>
      </c>
      <c r="G389" s="58">
        <f>G384+G385+G387+G388+G386</f>
        <v>183984.02000000002</v>
      </c>
      <c r="H389" s="71">
        <f t="shared" si="21"/>
        <v>72.094051724137941</v>
      </c>
    </row>
    <row r="390" spans="1:8" ht="28.9" customHeight="1" thickTop="1" thickBot="1">
      <c r="A390" s="286" t="s">
        <v>21</v>
      </c>
      <c r="B390" s="328"/>
      <c r="C390" s="328"/>
      <c r="D390" s="328"/>
      <c r="E390" s="329"/>
      <c r="F390" s="233">
        <f>F377+F383+F389</f>
        <v>600540</v>
      </c>
      <c r="G390" s="233">
        <f>G377+G383+G389</f>
        <v>518569.89</v>
      </c>
      <c r="H390" s="240">
        <f t="shared" si="21"/>
        <v>86.350599460485569</v>
      </c>
    </row>
    <row r="391" spans="1:8" ht="29.25" customHeight="1" thickBot="1">
      <c r="A391" s="256">
        <v>11</v>
      </c>
      <c r="B391" s="283" t="s">
        <v>170</v>
      </c>
      <c r="C391" s="284"/>
      <c r="D391" s="284"/>
      <c r="E391" s="284"/>
      <c r="F391" s="284"/>
      <c r="G391" s="270"/>
      <c r="H391" s="265"/>
    </row>
    <row r="392" spans="1:8" ht="25.9" customHeight="1">
      <c r="A392" s="94"/>
      <c r="B392" s="18">
        <v>820</v>
      </c>
      <c r="C392" s="93"/>
      <c r="D392" s="34">
        <v>4111</v>
      </c>
      <c r="E392" s="33" t="s">
        <v>97</v>
      </c>
      <c r="F392" s="67">
        <v>95200</v>
      </c>
      <c r="G392" s="67">
        <v>90216.28</v>
      </c>
      <c r="H392" s="67">
        <f t="shared" ref="H392:H455" si="22">G392/F392*100</f>
        <v>94.765000000000001</v>
      </c>
    </row>
    <row r="393" spans="1:8" ht="22.15" customHeight="1">
      <c r="A393" s="94"/>
      <c r="B393" s="1">
        <v>820</v>
      </c>
      <c r="C393" s="93"/>
      <c r="D393" s="8">
        <v>4112</v>
      </c>
      <c r="E393" s="9" t="s">
        <v>82</v>
      </c>
      <c r="F393" s="66">
        <v>14500</v>
      </c>
      <c r="G393" s="66">
        <v>12118.58</v>
      </c>
      <c r="H393" s="67">
        <f t="shared" si="22"/>
        <v>83.576413793103441</v>
      </c>
    </row>
    <row r="394" spans="1:8" ht="24" customHeight="1">
      <c r="A394" s="94"/>
      <c r="B394" s="1">
        <v>820</v>
      </c>
      <c r="C394" s="93"/>
      <c r="D394" s="8">
        <v>4113</v>
      </c>
      <c r="E394" s="100" t="s">
        <v>136</v>
      </c>
      <c r="F394" s="42">
        <v>33560</v>
      </c>
      <c r="G394" s="42">
        <v>32316.34</v>
      </c>
      <c r="H394" s="67">
        <f t="shared" si="22"/>
        <v>96.294219308700832</v>
      </c>
    </row>
    <row r="395" spans="1:8" ht="21.6" customHeight="1">
      <c r="A395" s="94"/>
      <c r="B395" s="1">
        <v>820</v>
      </c>
      <c r="C395" s="93"/>
      <c r="D395" s="36">
        <v>4114</v>
      </c>
      <c r="E395" s="93" t="s">
        <v>137</v>
      </c>
      <c r="F395" s="67">
        <v>15780</v>
      </c>
      <c r="G395" s="67">
        <v>13541.83</v>
      </c>
      <c r="H395" s="67">
        <f t="shared" si="22"/>
        <v>85.816413181242083</v>
      </c>
    </row>
    <row r="396" spans="1:8" ht="21.6" customHeight="1">
      <c r="A396" s="122"/>
      <c r="B396" s="1">
        <v>820</v>
      </c>
      <c r="C396" s="93"/>
      <c r="D396" s="8">
        <v>4115</v>
      </c>
      <c r="E396" s="9" t="s">
        <v>74</v>
      </c>
      <c r="F396" s="67">
        <v>3000</v>
      </c>
      <c r="G396" s="67">
        <v>1817.81</v>
      </c>
      <c r="H396" s="67">
        <f t="shared" si="22"/>
        <v>60.593666666666671</v>
      </c>
    </row>
    <row r="397" spans="1:8" ht="27" customHeight="1">
      <c r="A397" s="94"/>
      <c r="B397" s="36"/>
      <c r="C397" s="10">
        <v>411</v>
      </c>
      <c r="D397" s="21"/>
      <c r="E397" s="2" t="s">
        <v>1</v>
      </c>
      <c r="F397" s="71">
        <f>F392+F393+F394+F395+F396</f>
        <v>162040</v>
      </c>
      <c r="G397" s="71">
        <f>G392+G393+G394+G395+G396</f>
        <v>150010.84</v>
      </c>
      <c r="H397" s="260">
        <f t="shared" si="22"/>
        <v>92.576425573932369</v>
      </c>
    </row>
    <row r="398" spans="1:8" ht="24.95" customHeight="1">
      <c r="A398" s="94"/>
      <c r="B398" s="1">
        <v>820</v>
      </c>
      <c r="C398" s="93"/>
      <c r="D398" s="8">
        <v>4121</v>
      </c>
      <c r="E398" s="9" t="s">
        <v>84</v>
      </c>
      <c r="F398" s="42">
        <v>14000</v>
      </c>
      <c r="G398" s="42">
        <v>14035.37</v>
      </c>
      <c r="H398" s="67">
        <f t="shared" si="22"/>
        <v>100.25264285714286</v>
      </c>
    </row>
    <row r="399" spans="1:8" ht="24.95" customHeight="1">
      <c r="A399" s="94"/>
      <c r="B399" s="1">
        <v>820</v>
      </c>
      <c r="C399" s="93"/>
      <c r="D399" s="8">
        <v>4122</v>
      </c>
      <c r="E399" s="9" t="s">
        <v>86</v>
      </c>
      <c r="F399" s="42">
        <v>6000</v>
      </c>
      <c r="G399" s="42">
        <v>4509.75</v>
      </c>
      <c r="H399" s="67">
        <f t="shared" si="22"/>
        <v>75.162499999999994</v>
      </c>
    </row>
    <row r="400" spans="1:8" ht="24.95" customHeight="1">
      <c r="A400" s="94"/>
      <c r="B400" s="1">
        <v>820</v>
      </c>
      <c r="C400" s="93"/>
      <c r="D400" s="8">
        <v>4123</v>
      </c>
      <c r="E400" s="9" t="s">
        <v>87</v>
      </c>
      <c r="F400" s="42">
        <v>0</v>
      </c>
      <c r="G400" s="42">
        <v>0</v>
      </c>
      <c r="H400" s="67">
        <v>0</v>
      </c>
    </row>
    <row r="401" spans="1:8" ht="24.95" customHeight="1">
      <c r="A401" s="94"/>
      <c r="B401" s="1">
        <v>820</v>
      </c>
      <c r="C401" s="93"/>
      <c r="D401" s="8">
        <v>4125</v>
      </c>
      <c r="E401" s="9" t="s">
        <v>85</v>
      </c>
      <c r="F401" s="42">
        <v>6200</v>
      </c>
      <c r="G401" s="42">
        <v>6307.7</v>
      </c>
      <c r="H401" s="67">
        <f t="shared" si="22"/>
        <v>101.73709677419353</v>
      </c>
    </row>
    <row r="402" spans="1:8" ht="24.95" customHeight="1">
      <c r="A402" s="94"/>
      <c r="B402" s="15">
        <v>820</v>
      </c>
      <c r="C402" s="93"/>
      <c r="D402" s="97">
        <v>4129</v>
      </c>
      <c r="E402" s="98" t="s">
        <v>88</v>
      </c>
      <c r="F402" s="63">
        <v>4000</v>
      </c>
      <c r="G402" s="63">
        <v>0</v>
      </c>
      <c r="H402" s="67">
        <f t="shared" si="22"/>
        <v>0</v>
      </c>
    </row>
    <row r="403" spans="1:8" ht="28.5" customHeight="1">
      <c r="A403" s="94"/>
      <c r="B403" s="8"/>
      <c r="C403" s="10">
        <v>412</v>
      </c>
      <c r="D403" s="21"/>
      <c r="E403" s="28" t="s">
        <v>5</v>
      </c>
      <c r="F403" s="58">
        <f>F398+F399+F400+F401+F402</f>
        <v>30200</v>
      </c>
      <c r="G403" s="58">
        <f>G398+G399+G400+G401+G402</f>
        <v>24852.820000000003</v>
      </c>
      <c r="H403" s="260">
        <f t="shared" si="22"/>
        <v>82.294105960264901</v>
      </c>
    </row>
    <row r="404" spans="1:8" ht="21.6" customHeight="1">
      <c r="A404" s="94"/>
      <c r="B404" s="18">
        <v>820</v>
      </c>
      <c r="C404" s="93"/>
      <c r="D404" s="34">
        <v>4131</v>
      </c>
      <c r="E404" s="33" t="s">
        <v>6</v>
      </c>
      <c r="F404" s="67">
        <v>10000</v>
      </c>
      <c r="G404" s="67">
        <v>3922.59</v>
      </c>
      <c r="H404" s="67">
        <f t="shared" si="22"/>
        <v>39.225900000000003</v>
      </c>
    </row>
    <row r="405" spans="1:8" ht="24" customHeight="1">
      <c r="A405" s="94"/>
      <c r="B405" s="1">
        <v>820</v>
      </c>
      <c r="C405" s="93"/>
      <c r="D405" s="97">
        <v>4132</v>
      </c>
      <c r="E405" s="9" t="s">
        <v>10</v>
      </c>
      <c r="F405" s="42">
        <v>4000</v>
      </c>
      <c r="G405" s="42">
        <v>1823.5</v>
      </c>
      <c r="H405" s="67">
        <f t="shared" si="22"/>
        <v>45.587499999999999</v>
      </c>
    </row>
    <row r="406" spans="1:8" ht="20.100000000000001" customHeight="1">
      <c r="A406" s="94"/>
      <c r="B406" s="1">
        <v>820</v>
      </c>
      <c r="C406" s="93"/>
      <c r="D406" s="8">
        <v>4135</v>
      </c>
      <c r="E406" s="9" t="s">
        <v>142</v>
      </c>
      <c r="F406" s="42">
        <v>13100</v>
      </c>
      <c r="G406" s="42">
        <v>13171.53</v>
      </c>
      <c r="H406" s="67">
        <f t="shared" si="22"/>
        <v>100.54603053435116</v>
      </c>
    </row>
    <row r="407" spans="1:8" ht="20.100000000000001" customHeight="1">
      <c r="A407" s="94"/>
      <c r="B407" s="1">
        <v>820</v>
      </c>
      <c r="C407" s="93"/>
      <c r="D407" s="8">
        <v>4139</v>
      </c>
      <c r="E407" s="33" t="s">
        <v>90</v>
      </c>
      <c r="F407" s="104">
        <v>928000</v>
      </c>
      <c r="G407" s="104">
        <v>778913.09</v>
      </c>
      <c r="H407" s="67">
        <f t="shared" si="22"/>
        <v>83.934600215517236</v>
      </c>
    </row>
    <row r="408" spans="1:8" ht="27" customHeight="1">
      <c r="A408" s="94"/>
      <c r="B408" s="34"/>
      <c r="C408" s="10">
        <v>413</v>
      </c>
      <c r="D408" s="34"/>
      <c r="E408" s="41" t="s">
        <v>3</v>
      </c>
      <c r="F408" s="58">
        <f>F404+F405+F406+F407</f>
        <v>955100</v>
      </c>
      <c r="G408" s="58">
        <f>G404+G405+G406+G407</f>
        <v>797830.71</v>
      </c>
      <c r="H408" s="260">
        <f t="shared" si="22"/>
        <v>83.533735734478071</v>
      </c>
    </row>
    <row r="409" spans="1:8" ht="22.15" customHeight="1">
      <c r="A409" s="94"/>
      <c r="B409" s="22">
        <v>820</v>
      </c>
      <c r="C409" s="10"/>
      <c r="D409" s="34">
        <v>4311</v>
      </c>
      <c r="E409" s="89" t="s">
        <v>41</v>
      </c>
      <c r="F409" s="42">
        <v>102000</v>
      </c>
      <c r="G409" s="42">
        <v>101231.08</v>
      </c>
      <c r="H409" s="67">
        <f t="shared" si="22"/>
        <v>99.24615686274511</v>
      </c>
    </row>
    <row r="410" spans="1:8" ht="26.25" customHeight="1">
      <c r="A410" s="35"/>
      <c r="B410" s="22">
        <v>820</v>
      </c>
      <c r="C410" s="93"/>
      <c r="D410" s="34">
        <v>4313</v>
      </c>
      <c r="E410" s="33" t="s">
        <v>145</v>
      </c>
      <c r="F410" s="130">
        <v>205000</v>
      </c>
      <c r="G410" s="130">
        <v>117636.31</v>
      </c>
      <c r="H410" s="67">
        <f t="shared" si="22"/>
        <v>57.383565853658538</v>
      </c>
    </row>
    <row r="411" spans="1:8" ht="36" customHeight="1" thickBot="1">
      <c r="A411" s="94"/>
      <c r="B411" s="97"/>
      <c r="C411" s="10">
        <v>431</v>
      </c>
      <c r="D411" s="27"/>
      <c r="E411" s="131" t="s">
        <v>9</v>
      </c>
      <c r="F411" s="59">
        <f>F409+F410</f>
        <v>307000</v>
      </c>
      <c r="G411" s="59">
        <f>G409+G410</f>
        <v>218867.39</v>
      </c>
      <c r="H411" s="71">
        <f t="shared" si="22"/>
        <v>71.29230944625408</v>
      </c>
    </row>
    <row r="412" spans="1:8" ht="37.5" customHeight="1" thickTop="1" thickBot="1">
      <c r="A412" s="299" t="s">
        <v>22</v>
      </c>
      <c r="B412" s="300"/>
      <c r="C412" s="300"/>
      <c r="D412" s="300"/>
      <c r="E412" s="301"/>
      <c r="F412" s="241">
        <f>F411+F408+F403+F397</f>
        <v>1454340</v>
      </c>
      <c r="G412" s="241">
        <f>G411+G408+G403+G397</f>
        <v>1191561.76</v>
      </c>
      <c r="H412" s="240">
        <f t="shared" si="22"/>
        <v>81.931443816439071</v>
      </c>
    </row>
    <row r="413" spans="1:8" ht="16.5" customHeight="1" thickTop="1" thickBot="1">
      <c r="A413" s="109"/>
      <c r="B413" s="43"/>
      <c r="C413" s="43"/>
      <c r="D413" s="43"/>
      <c r="E413" s="43"/>
      <c r="F413" s="80"/>
      <c r="G413" s="80"/>
      <c r="H413" s="224"/>
    </row>
    <row r="414" spans="1:8" ht="21" customHeight="1">
      <c r="A414" s="11" t="s">
        <v>60</v>
      </c>
      <c r="B414" s="12" t="s">
        <v>62</v>
      </c>
      <c r="C414" s="11" t="s">
        <v>32</v>
      </c>
      <c r="D414" s="13" t="s">
        <v>32</v>
      </c>
      <c r="E414" s="5" t="s">
        <v>59</v>
      </c>
      <c r="F414" s="154" t="s">
        <v>209</v>
      </c>
      <c r="G414" s="315" t="s">
        <v>210</v>
      </c>
      <c r="H414" s="343" t="s">
        <v>204</v>
      </c>
    </row>
    <row r="415" spans="1:8" ht="19.5" customHeight="1" thickBot="1">
      <c r="A415" s="14" t="s">
        <v>61</v>
      </c>
      <c r="B415" s="73" t="s">
        <v>61</v>
      </c>
      <c r="C415" s="72" t="s">
        <v>61</v>
      </c>
      <c r="D415" s="2" t="s">
        <v>61</v>
      </c>
      <c r="E415" s="74"/>
      <c r="F415" s="155">
        <v>2010</v>
      </c>
      <c r="G415" s="316"/>
      <c r="H415" s="344"/>
    </row>
    <row r="416" spans="1:8" ht="26.25" customHeight="1" thickBot="1">
      <c r="A416" s="256">
        <v>12</v>
      </c>
      <c r="B416" s="283" t="s">
        <v>111</v>
      </c>
      <c r="C416" s="284"/>
      <c r="D416" s="284"/>
      <c r="E416" s="284"/>
      <c r="F416" s="284"/>
      <c r="G416" s="258"/>
      <c r="H416" s="269"/>
    </row>
    <row r="417" spans="1:10" ht="24.95" customHeight="1">
      <c r="A417" s="94"/>
      <c r="B417" s="18">
        <v>820</v>
      </c>
      <c r="C417" s="93"/>
      <c r="D417" s="34">
        <v>4111</v>
      </c>
      <c r="E417" s="33" t="s">
        <v>97</v>
      </c>
      <c r="F417" s="67">
        <v>209500</v>
      </c>
      <c r="G417" s="67">
        <v>203368.15</v>
      </c>
      <c r="H417" s="67">
        <f t="shared" si="22"/>
        <v>97.073102625298318</v>
      </c>
      <c r="J417" s="262"/>
    </row>
    <row r="418" spans="1:10" ht="24.95" customHeight="1">
      <c r="A418" s="94"/>
      <c r="B418" s="1">
        <v>820</v>
      </c>
      <c r="C418" s="93"/>
      <c r="D418" s="8">
        <v>4112</v>
      </c>
      <c r="E418" s="9" t="s">
        <v>82</v>
      </c>
      <c r="F418" s="66">
        <v>30000</v>
      </c>
      <c r="G418" s="66">
        <v>27318.51</v>
      </c>
      <c r="H418" s="67">
        <f t="shared" si="22"/>
        <v>91.061699999999988</v>
      </c>
    </row>
    <row r="419" spans="1:10" ht="24.95" customHeight="1">
      <c r="A419" s="94"/>
      <c r="B419" s="1">
        <v>820</v>
      </c>
      <c r="C419" s="93"/>
      <c r="D419" s="8">
        <v>4113</v>
      </c>
      <c r="E419" s="100" t="s">
        <v>136</v>
      </c>
      <c r="F419" s="42">
        <v>74500</v>
      </c>
      <c r="G419" s="42">
        <v>72848.91</v>
      </c>
      <c r="H419" s="67">
        <f t="shared" si="22"/>
        <v>97.783771812080545</v>
      </c>
    </row>
    <row r="420" spans="1:10" ht="24.95" customHeight="1">
      <c r="A420" s="94"/>
      <c r="B420" s="1">
        <v>820</v>
      </c>
      <c r="C420" s="93"/>
      <c r="D420" s="36">
        <v>4114</v>
      </c>
      <c r="E420" s="93" t="s">
        <v>137</v>
      </c>
      <c r="F420" s="67">
        <v>32600</v>
      </c>
      <c r="G420" s="67">
        <v>30524.91</v>
      </c>
      <c r="H420" s="67">
        <f t="shared" si="22"/>
        <v>93.634693251533747</v>
      </c>
    </row>
    <row r="421" spans="1:10" ht="24.95" customHeight="1">
      <c r="A421" s="94"/>
      <c r="B421" s="1">
        <v>820</v>
      </c>
      <c r="C421" s="93"/>
      <c r="D421" s="8">
        <v>4115</v>
      </c>
      <c r="E421" s="9" t="s">
        <v>74</v>
      </c>
      <c r="F421" s="67">
        <v>5300</v>
      </c>
      <c r="G421" s="67">
        <v>4097.79</v>
      </c>
      <c r="H421" s="67">
        <f t="shared" si="22"/>
        <v>77.316792452830185</v>
      </c>
    </row>
    <row r="422" spans="1:10" ht="19.5" customHeight="1">
      <c r="A422" s="94"/>
      <c r="B422" s="8"/>
      <c r="C422" s="10">
        <v>411</v>
      </c>
      <c r="D422" s="21"/>
      <c r="E422" s="2" t="s">
        <v>1</v>
      </c>
      <c r="F422" s="71">
        <f>F417+F418+F419+F420+F421</f>
        <v>351900</v>
      </c>
      <c r="G422" s="71">
        <f>G417+G418+G419+G420+G421</f>
        <v>338158.26999999996</v>
      </c>
      <c r="H422" s="67">
        <f t="shared" si="22"/>
        <v>96.094990053992603</v>
      </c>
    </row>
    <row r="423" spans="1:10" ht="24.95" customHeight="1">
      <c r="A423" s="94"/>
      <c r="B423" s="1">
        <v>820</v>
      </c>
      <c r="C423" s="93"/>
      <c r="D423" s="8">
        <v>4121</v>
      </c>
      <c r="E423" s="9" t="s">
        <v>84</v>
      </c>
      <c r="F423" s="42">
        <v>29100</v>
      </c>
      <c r="G423" s="42">
        <v>28004.12</v>
      </c>
      <c r="H423" s="67">
        <f t="shared" si="22"/>
        <v>96.234089347079035</v>
      </c>
    </row>
    <row r="424" spans="1:10" ht="24.95" customHeight="1">
      <c r="A424" s="94"/>
      <c r="B424" s="18">
        <v>820</v>
      </c>
      <c r="C424" s="93"/>
      <c r="D424" s="8">
        <v>4122</v>
      </c>
      <c r="E424" s="9" t="s">
        <v>86</v>
      </c>
      <c r="F424" s="42">
        <v>9900</v>
      </c>
      <c r="G424" s="42">
        <v>9320.15</v>
      </c>
      <c r="H424" s="67">
        <f t="shared" si="22"/>
        <v>94.142929292929296</v>
      </c>
    </row>
    <row r="425" spans="1:10" ht="24.95" customHeight="1">
      <c r="A425" s="94"/>
      <c r="B425" s="18">
        <v>820</v>
      </c>
      <c r="C425" s="93"/>
      <c r="D425" s="8">
        <v>4123</v>
      </c>
      <c r="E425" s="9" t="s">
        <v>87</v>
      </c>
      <c r="F425" s="42">
        <v>0</v>
      </c>
      <c r="G425" s="42">
        <v>0</v>
      </c>
      <c r="H425" s="67">
        <v>0</v>
      </c>
    </row>
    <row r="426" spans="1:10" ht="24.95" customHeight="1">
      <c r="A426" s="94"/>
      <c r="B426" s="18">
        <v>820</v>
      </c>
      <c r="C426" s="93"/>
      <c r="D426" s="8">
        <v>4125</v>
      </c>
      <c r="E426" s="9" t="s">
        <v>85</v>
      </c>
      <c r="F426" s="42">
        <v>16300</v>
      </c>
      <c r="G426" s="42">
        <v>16150.23</v>
      </c>
      <c r="H426" s="67">
        <f t="shared" si="22"/>
        <v>99.081165644171776</v>
      </c>
    </row>
    <row r="427" spans="1:10" ht="24.95" customHeight="1">
      <c r="A427" s="94"/>
      <c r="B427" s="18">
        <v>820</v>
      </c>
      <c r="C427" s="93"/>
      <c r="D427" s="8">
        <v>4129</v>
      </c>
      <c r="E427" s="9" t="s">
        <v>167</v>
      </c>
      <c r="F427" s="67">
        <v>10000</v>
      </c>
      <c r="G427" s="67">
        <v>3896.81</v>
      </c>
      <c r="H427" s="67">
        <f t="shared" si="22"/>
        <v>38.9681</v>
      </c>
    </row>
    <row r="428" spans="1:10" ht="19.5" customHeight="1">
      <c r="A428" s="94"/>
      <c r="B428" s="8"/>
      <c r="C428" s="10">
        <v>412</v>
      </c>
      <c r="D428" s="21"/>
      <c r="E428" s="28" t="s">
        <v>5</v>
      </c>
      <c r="F428" s="71">
        <f>F423+F424+F425+F426+F427</f>
        <v>65300</v>
      </c>
      <c r="G428" s="71">
        <f>G423+G424+G425+G426+G427</f>
        <v>57371.31</v>
      </c>
      <c r="H428" s="67">
        <f t="shared" si="22"/>
        <v>87.858055130168438</v>
      </c>
    </row>
    <row r="429" spans="1:10" ht="24.95" customHeight="1">
      <c r="A429" s="94"/>
      <c r="B429" s="18">
        <v>820</v>
      </c>
      <c r="C429" s="10"/>
      <c r="D429" s="8">
        <v>4131</v>
      </c>
      <c r="E429" s="9" t="s">
        <v>6</v>
      </c>
      <c r="F429" s="42">
        <v>15000</v>
      </c>
      <c r="G429" s="42">
        <v>13629.83</v>
      </c>
      <c r="H429" s="67">
        <f t="shared" si="22"/>
        <v>90.865533333333332</v>
      </c>
    </row>
    <row r="430" spans="1:10" ht="24.95" customHeight="1">
      <c r="A430" s="94"/>
      <c r="B430" s="1">
        <v>820</v>
      </c>
      <c r="C430" s="93"/>
      <c r="D430" s="97">
        <v>4132</v>
      </c>
      <c r="E430" s="9" t="s">
        <v>10</v>
      </c>
      <c r="F430" s="42">
        <v>3000</v>
      </c>
      <c r="G430" s="42">
        <v>458.88</v>
      </c>
      <c r="H430" s="67">
        <f t="shared" si="22"/>
        <v>15.295999999999999</v>
      </c>
    </row>
    <row r="431" spans="1:10" ht="24.95" customHeight="1">
      <c r="A431" s="94"/>
      <c r="B431" s="1">
        <v>435</v>
      </c>
      <c r="C431" s="93"/>
      <c r="D431" s="8">
        <v>4134</v>
      </c>
      <c r="E431" s="9" t="s">
        <v>28</v>
      </c>
      <c r="F431" s="42">
        <v>15000</v>
      </c>
      <c r="G431" s="42">
        <v>2940.34</v>
      </c>
      <c r="H431" s="67">
        <f t="shared" si="22"/>
        <v>19.602266666666669</v>
      </c>
    </row>
    <row r="432" spans="1:10" ht="24.95" customHeight="1">
      <c r="A432" s="94"/>
      <c r="B432" s="1">
        <v>820</v>
      </c>
      <c r="C432" s="93"/>
      <c r="D432" s="8">
        <v>4135</v>
      </c>
      <c r="E432" s="9" t="s">
        <v>142</v>
      </c>
      <c r="F432" s="42">
        <v>10000</v>
      </c>
      <c r="G432" s="42">
        <v>6230.18</v>
      </c>
      <c r="H432" s="67">
        <f t="shared" si="22"/>
        <v>62.301800000000007</v>
      </c>
    </row>
    <row r="433" spans="1:8" ht="24.95" customHeight="1">
      <c r="A433" s="94"/>
      <c r="B433" s="18">
        <v>820</v>
      </c>
      <c r="C433" s="110"/>
      <c r="D433" s="111">
        <v>4139</v>
      </c>
      <c r="E433" s="9" t="s">
        <v>90</v>
      </c>
      <c r="F433" s="42">
        <v>65000</v>
      </c>
      <c r="G433" s="42">
        <v>56227.29</v>
      </c>
      <c r="H433" s="67">
        <f t="shared" si="22"/>
        <v>86.503523076923088</v>
      </c>
    </row>
    <row r="434" spans="1:8" ht="24.95" customHeight="1" thickBot="1">
      <c r="A434" s="94"/>
      <c r="B434" s="97"/>
      <c r="C434" s="27">
        <v>413</v>
      </c>
      <c r="D434" s="17"/>
      <c r="E434" s="129" t="s">
        <v>3</v>
      </c>
      <c r="F434" s="59">
        <f>F429+F430+F431+F432+F433</f>
        <v>108000</v>
      </c>
      <c r="G434" s="59">
        <f>G429+G430+G431+G432+G433</f>
        <v>79486.52</v>
      </c>
      <c r="H434" s="66">
        <f t="shared" si="22"/>
        <v>73.598629629629627</v>
      </c>
    </row>
    <row r="435" spans="1:8" ht="33" customHeight="1" thickTop="1" thickBot="1">
      <c r="A435" s="286" t="s">
        <v>23</v>
      </c>
      <c r="B435" s="328"/>
      <c r="C435" s="328"/>
      <c r="D435" s="328"/>
      <c r="E435" s="329"/>
      <c r="F435" s="242">
        <f>F434+F428+F422</f>
        <v>525200</v>
      </c>
      <c r="G435" s="242">
        <f>G434+G428+G422</f>
        <v>475016.1</v>
      </c>
      <c r="H435" s="234">
        <f t="shared" si="22"/>
        <v>90.444801980198022</v>
      </c>
    </row>
    <row r="436" spans="1:8" ht="25.5" customHeight="1" thickBot="1">
      <c r="A436" s="271">
        <v>13</v>
      </c>
      <c r="B436" s="283" t="s">
        <v>162</v>
      </c>
      <c r="C436" s="284"/>
      <c r="D436" s="284"/>
      <c r="E436" s="284"/>
      <c r="F436" s="284"/>
      <c r="G436" s="258"/>
      <c r="H436" s="269"/>
    </row>
    <row r="437" spans="1:8" ht="21.95" customHeight="1">
      <c r="A437" s="94"/>
      <c r="B437" s="18">
        <v>820</v>
      </c>
      <c r="C437" s="93"/>
      <c r="D437" s="34">
        <v>4111</v>
      </c>
      <c r="E437" s="33" t="s">
        <v>97</v>
      </c>
      <c r="F437" s="42">
        <v>183400</v>
      </c>
      <c r="G437" s="42">
        <v>173957.02</v>
      </c>
      <c r="H437" s="67">
        <f t="shared" si="22"/>
        <v>94.851155943293335</v>
      </c>
    </row>
    <row r="438" spans="1:8" ht="21.95" customHeight="1">
      <c r="A438" s="94"/>
      <c r="B438" s="18">
        <v>820</v>
      </c>
      <c r="C438" s="93"/>
      <c r="D438" s="8">
        <v>4112</v>
      </c>
      <c r="E438" s="9" t="s">
        <v>82</v>
      </c>
      <c r="F438" s="66">
        <v>24610</v>
      </c>
      <c r="G438" s="66">
        <v>23367.38</v>
      </c>
      <c r="H438" s="67">
        <f t="shared" si="22"/>
        <v>94.950751726940268</v>
      </c>
    </row>
    <row r="439" spans="1:8" ht="21.95" customHeight="1">
      <c r="A439" s="94"/>
      <c r="B439" s="18">
        <v>820</v>
      </c>
      <c r="C439" s="93"/>
      <c r="D439" s="8">
        <v>4113</v>
      </c>
      <c r="E439" s="100" t="s">
        <v>136</v>
      </c>
      <c r="F439" s="42">
        <v>63130</v>
      </c>
      <c r="G439" s="42">
        <v>62313.42</v>
      </c>
      <c r="H439" s="67">
        <f t="shared" si="22"/>
        <v>98.706510375415803</v>
      </c>
    </row>
    <row r="440" spans="1:8" ht="21.95" customHeight="1">
      <c r="A440" s="94"/>
      <c r="B440" s="18">
        <v>820</v>
      </c>
      <c r="C440" s="93"/>
      <c r="D440" s="36">
        <v>4114</v>
      </c>
      <c r="E440" s="93" t="s">
        <v>137</v>
      </c>
      <c r="F440" s="67">
        <v>26800</v>
      </c>
      <c r="G440" s="67">
        <v>26120.639999999999</v>
      </c>
      <c r="H440" s="67">
        <f t="shared" si="22"/>
        <v>97.465074626865672</v>
      </c>
    </row>
    <row r="441" spans="1:8" ht="21.95" customHeight="1">
      <c r="A441" s="94"/>
      <c r="B441" s="18">
        <v>820</v>
      </c>
      <c r="C441" s="93"/>
      <c r="D441" s="8">
        <v>4115</v>
      </c>
      <c r="E441" s="9" t="s">
        <v>74</v>
      </c>
      <c r="F441" s="67">
        <v>5000</v>
      </c>
      <c r="G441" s="67">
        <v>3505.1</v>
      </c>
      <c r="H441" s="67">
        <f t="shared" si="22"/>
        <v>70.102000000000004</v>
      </c>
    </row>
    <row r="442" spans="1:8" ht="26.25" customHeight="1">
      <c r="A442" s="94"/>
      <c r="B442" s="8"/>
      <c r="C442" s="10">
        <v>411</v>
      </c>
      <c r="D442" s="21"/>
      <c r="E442" s="2" t="s">
        <v>1</v>
      </c>
      <c r="F442" s="71">
        <f>F437+F438+F439+F440+F441</f>
        <v>302940</v>
      </c>
      <c r="G442" s="71">
        <f>G437+G438+G439+G440+G441</f>
        <v>289263.56</v>
      </c>
      <c r="H442" s="260">
        <f t="shared" si="22"/>
        <v>95.485429457978483</v>
      </c>
    </row>
    <row r="443" spans="1:8" ht="21.95" customHeight="1">
      <c r="A443" s="94"/>
      <c r="B443" s="1">
        <v>820</v>
      </c>
      <c r="C443" s="93"/>
      <c r="D443" s="8">
        <v>4121</v>
      </c>
      <c r="E443" s="9" t="s">
        <v>84</v>
      </c>
      <c r="F443" s="42">
        <v>28000</v>
      </c>
      <c r="G443" s="42">
        <v>27639.61</v>
      </c>
      <c r="H443" s="67">
        <f t="shared" si="22"/>
        <v>98.712892857142862</v>
      </c>
    </row>
    <row r="444" spans="1:8" ht="21.95" customHeight="1">
      <c r="A444" s="94"/>
      <c r="B444" s="1">
        <v>820</v>
      </c>
      <c r="C444" s="93"/>
      <c r="D444" s="8">
        <v>4122</v>
      </c>
      <c r="E444" s="9" t="s">
        <v>86</v>
      </c>
      <c r="F444" s="42">
        <v>10500</v>
      </c>
      <c r="G444" s="42">
        <v>9620.7999999999993</v>
      </c>
      <c r="H444" s="67">
        <f t="shared" si="22"/>
        <v>91.626666666666651</v>
      </c>
    </row>
    <row r="445" spans="1:8" ht="21.95" customHeight="1">
      <c r="A445" s="94"/>
      <c r="B445" s="1">
        <v>820</v>
      </c>
      <c r="C445" s="93"/>
      <c r="D445" s="8">
        <v>4123</v>
      </c>
      <c r="E445" s="9" t="s">
        <v>87</v>
      </c>
      <c r="F445" s="42">
        <v>0</v>
      </c>
      <c r="G445" s="42">
        <v>0</v>
      </c>
      <c r="H445" s="67">
        <v>0</v>
      </c>
    </row>
    <row r="446" spans="1:8" ht="21.95" customHeight="1">
      <c r="A446" s="94"/>
      <c r="B446" s="1">
        <v>820</v>
      </c>
      <c r="C446" s="93"/>
      <c r="D446" s="8">
        <v>4125</v>
      </c>
      <c r="E446" s="9" t="s">
        <v>85</v>
      </c>
      <c r="F446" s="42">
        <v>14700</v>
      </c>
      <c r="G446" s="42">
        <v>14855.77</v>
      </c>
      <c r="H446" s="67">
        <f t="shared" si="22"/>
        <v>101.05965986394558</v>
      </c>
    </row>
    <row r="447" spans="1:8" ht="21.95" customHeight="1">
      <c r="A447" s="94"/>
      <c r="B447" s="15">
        <v>820</v>
      </c>
      <c r="C447" s="93"/>
      <c r="D447" s="97">
        <v>4129</v>
      </c>
      <c r="E447" s="98" t="s">
        <v>167</v>
      </c>
      <c r="F447" s="63">
        <v>6500</v>
      </c>
      <c r="G447" s="63">
        <v>2275.3200000000002</v>
      </c>
      <c r="H447" s="67">
        <f t="shared" si="22"/>
        <v>35.004923076923077</v>
      </c>
    </row>
    <row r="448" spans="1:8" ht="24" customHeight="1">
      <c r="A448" s="94"/>
      <c r="B448" s="8"/>
      <c r="C448" s="10">
        <v>412</v>
      </c>
      <c r="D448" s="21"/>
      <c r="E448" s="28" t="s">
        <v>5</v>
      </c>
      <c r="F448" s="58">
        <f>F443+F444+F445+F446+F447</f>
        <v>59700</v>
      </c>
      <c r="G448" s="58">
        <f>G443+G444+G445+G446+G447</f>
        <v>54391.500000000007</v>
      </c>
      <c r="H448" s="260">
        <f t="shared" si="22"/>
        <v>91.108040201005039</v>
      </c>
    </row>
    <row r="449" spans="1:8" ht="21.95" customHeight="1">
      <c r="A449" s="94"/>
      <c r="B449" s="18">
        <v>820</v>
      </c>
      <c r="C449" s="10"/>
      <c r="D449" s="34">
        <v>4131</v>
      </c>
      <c r="E449" s="33" t="s">
        <v>6</v>
      </c>
      <c r="F449" s="67">
        <v>45000</v>
      </c>
      <c r="G449" s="67">
        <v>41761.54</v>
      </c>
      <c r="H449" s="67">
        <f t="shared" si="22"/>
        <v>92.803422222222224</v>
      </c>
    </row>
    <row r="450" spans="1:8" ht="21.95" customHeight="1">
      <c r="A450" s="94"/>
      <c r="B450" s="1">
        <v>820</v>
      </c>
      <c r="C450" s="93"/>
      <c r="D450" s="97">
        <v>4132</v>
      </c>
      <c r="E450" s="9" t="s">
        <v>10</v>
      </c>
      <c r="F450" s="67">
        <v>2000</v>
      </c>
      <c r="G450" s="67">
        <v>1131.83</v>
      </c>
      <c r="H450" s="67">
        <f t="shared" si="22"/>
        <v>56.591499999999996</v>
      </c>
    </row>
    <row r="451" spans="1:8" ht="21.95" customHeight="1">
      <c r="A451" s="94"/>
      <c r="B451" s="1">
        <v>435</v>
      </c>
      <c r="C451" s="93"/>
      <c r="D451" s="8">
        <v>4134</v>
      </c>
      <c r="E451" s="9" t="s">
        <v>28</v>
      </c>
      <c r="F451" s="67">
        <v>35000</v>
      </c>
      <c r="G451" s="67">
        <v>18993.62</v>
      </c>
      <c r="H451" s="67">
        <f t="shared" si="22"/>
        <v>54.267485714285712</v>
      </c>
    </row>
    <row r="452" spans="1:8" ht="21.95" customHeight="1">
      <c r="A452" s="94"/>
      <c r="B452" s="1">
        <v>820</v>
      </c>
      <c r="C452" s="93"/>
      <c r="D452" s="8">
        <v>4135</v>
      </c>
      <c r="E452" s="9" t="s">
        <v>142</v>
      </c>
      <c r="F452" s="67">
        <v>8000</v>
      </c>
      <c r="G452" s="67">
        <v>5008.46</v>
      </c>
      <c r="H452" s="67">
        <f t="shared" si="22"/>
        <v>62.605750000000008</v>
      </c>
    </row>
    <row r="453" spans="1:8" ht="21.95" customHeight="1">
      <c r="A453" s="94"/>
      <c r="B453" s="1">
        <v>820</v>
      </c>
      <c r="C453" s="110"/>
      <c r="D453" s="111">
        <v>4139</v>
      </c>
      <c r="E453" s="9" t="s">
        <v>90</v>
      </c>
      <c r="F453" s="42">
        <v>65000</v>
      </c>
      <c r="G453" s="42">
        <v>53124.79</v>
      </c>
      <c r="H453" s="67">
        <f t="shared" si="22"/>
        <v>81.73044615384616</v>
      </c>
    </row>
    <row r="454" spans="1:8" ht="27" customHeight="1" thickBot="1">
      <c r="A454" s="108"/>
      <c r="B454" s="87"/>
      <c r="C454" s="29">
        <v>413</v>
      </c>
      <c r="D454" s="20"/>
      <c r="E454" s="132" t="s">
        <v>3</v>
      </c>
      <c r="F454" s="75">
        <f>F449+F450+F451+F452+F453</f>
        <v>155000</v>
      </c>
      <c r="G454" s="75">
        <f>G449+G450+G451+G452+G453</f>
        <v>120020.24000000002</v>
      </c>
      <c r="H454" s="71">
        <f t="shared" si="22"/>
        <v>77.432412903225824</v>
      </c>
    </row>
    <row r="455" spans="1:8" ht="39.75" customHeight="1" thickTop="1" thickBot="1">
      <c r="A455" s="286" t="s">
        <v>24</v>
      </c>
      <c r="B455" s="289"/>
      <c r="C455" s="289"/>
      <c r="D455" s="289"/>
      <c r="E455" s="290"/>
      <c r="F455" s="236">
        <f>F454+F448+F442</f>
        <v>517640</v>
      </c>
      <c r="G455" s="236">
        <f>G454+G448+G442</f>
        <v>463675.30000000005</v>
      </c>
      <c r="H455" s="240">
        <f t="shared" si="22"/>
        <v>89.57485897534967</v>
      </c>
    </row>
    <row r="456" spans="1:8" ht="39.75" customHeight="1">
      <c r="A456" s="109"/>
      <c r="B456" s="43"/>
      <c r="C456" s="43"/>
      <c r="D456" s="43"/>
      <c r="E456" s="43"/>
      <c r="F456" s="65"/>
      <c r="G456" s="175"/>
      <c r="H456" s="228"/>
    </row>
    <row r="457" spans="1:8" ht="32.25" customHeight="1" thickBot="1">
      <c r="A457" s="109"/>
      <c r="B457" s="43"/>
      <c r="C457" s="43"/>
      <c r="D457" s="43"/>
      <c r="E457" s="43"/>
      <c r="F457" s="65"/>
      <c r="G457" s="82"/>
      <c r="H457" s="230"/>
    </row>
    <row r="458" spans="1:8" ht="23.25" customHeight="1">
      <c r="A458" s="11" t="s">
        <v>60</v>
      </c>
      <c r="B458" s="12" t="s">
        <v>62</v>
      </c>
      <c r="C458" s="11" t="s">
        <v>32</v>
      </c>
      <c r="D458" s="13" t="s">
        <v>32</v>
      </c>
      <c r="E458" s="5" t="s">
        <v>59</v>
      </c>
      <c r="F458" s="154" t="s">
        <v>209</v>
      </c>
      <c r="G458" s="352" t="s">
        <v>210</v>
      </c>
      <c r="H458" s="350" t="s">
        <v>204</v>
      </c>
    </row>
    <row r="459" spans="1:8" ht="19.5" customHeight="1" thickBot="1">
      <c r="A459" s="14" t="s">
        <v>61</v>
      </c>
      <c r="B459" s="73" t="s">
        <v>61</v>
      </c>
      <c r="C459" s="72" t="s">
        <v>61</v>
      </c>
      <c r="D459" s="2" t="s">
        <v>61</v>
      </c>
      <c r="E459" s="74"/>
      <c r="F459" s="155">
        <v>2010</v>
      </c>
      <c r="G459" s="316"/>
      <c r="H459" s="351"/>
    </row>
    <row r="460" spans="1:8" ht="27" customHeight="1" thickTop="1" thickBot="1">
      <c r="A460" s="272">
        <v>14</v>
      </c>
      <c r="B460" s="283" t="s">
        <v>163</v>
      </c>
      <c r="C460" s="284"/>
      <c r="D460" s="284"/>
      <c r="E460" s="284"/>
      <c r="F460" s="284"/>
      <c r="G460" s="273"/>
      <c r="H460" s="269"/>
    </row>
    <row r="461" spans="1:8" ht="23.1" customHeight="1">
      <c r="A461" s="94"/>
      <c r="B461" s="18">
        <v>820</v>
      </c>
      <c r="C461" s="93"/>
      <c r="D461" s="34">
        <v>4111</v>
      </c>
      <c r="E461" s="33" t="s">
        <v>97</v>
      </c>
      <c r="F461" s="67">
        <v>278000</v>
      </c>
      <c r="G461" s="67">
        <v>264573</v>
      </c>
      <c r="H461" s="67">
        <f t="shared" ref="H461:H521" si="23">G461/F461*100</f>
        <v>95.170143884892084</v>
      </c>
    </row>
    <row r="462" spans="1:8" ht="23.1" customHeight="1">
      <c r="A462" s="94"/>
      <c r="B462" s="18">
        <v>820</v>
      </c>
      <c r="C462" s="93"/>
      <c r="D462" s="8">
        <v>4112</v>
      </c>
      <c r="E462" s="9" t="s">
        <v>82</v>
      </c>
      <c r="F462" s="66">
        <v>36200</v>
      </c>
      <c r="G462" s="66">
        <v>35177.360000000001</v>
      </c>
      <c r="H462" s="67">
        <f t="shared" si="23"/>
        <v>97.175027624309394</v>
      </c>
    </row>
    <row r="463" spans="1:8" ht="23.1" customHeight="1">
      <c r="A463" s="94"/>
      <c r="B463" s="18">
        <v>820</v>
      </c>
      <c r="C463" s="93"/>
      <c r="D463" s="8">
        <v>4113</v>
      </c>
      <c r="E463" s="100" t="s">
        <v>136</v>
      </c>
      <c r="F463" s="42">
        <v>95200</v>
      </c>
      <c r="G463" s="42">
        <v>93806.32</v>
      </c>
      <c r="H463" s="67">
        <f t="shared" si="23"/>
        <v>98.536050420168081</v>
      </c>
    </row>
    <row r="464" spans="1:8" ht="23.1" customHeight="1">
      <c r="A464" s="94"/>
      <c r="B464" s="18">
        <v>820</v>
      </c>
      <c r="C464" s="93"/>
      <c r="D464" s="36">
        <v>4114</v>
      </c>
      <c r="E464" s="93" t="s">
        <v>137</v>
      </c>
      <c r="F464" s="67">
        <v>40210</v>
      </c>
      <c r="G464" s="67">
        <v>39316.730000000003</v>
      </c>
      <c r="H464" s="67">
        <f t="shared" si="23"/>
        <v>97.778487938323806</v>
      </c>
    </row>
    <row r="465" spans="1:10" ht="23.1" customHeight="1">
      <c r="A465" s="94"/>
      <c r="B465" s="18">
        <v>820</v>
      </c>
      <c r="C465" s="93"/>
      <c r="D465" s="8">
        <v>4115</v>
      </c>
      <c r="E465" s="9" t="s">
        <v>74</v>
      </c>
      <c r="F465" s="67">
        <v>6000</v>
      </c>
      <c r="G465" s="67">
        <v>5276.63</v>
      </c>
      <c r="H465" s="67">
        <f t="shared" si="23"/>
        <v>87.94383333333333</v>
      </c>
      <c r="J465" s="262"/>
    </row>
    <row r="466" spans="1:10" ht="23.1" customHeight="1">
      <c r="A466" s="94"/>
      <c r="B466" s="8"/>
      <c r="C466" s="10">
        <v>411</v>
      </c>
      <c r="D466" s="21"/>
      <c r="E466" s="2" t="s">
        <v>1</v>
      </c>
      <c r="F466" s="71">
        <f>F461+F462+F463+F464+F465</f>
        <v>455610</v>
      </c>
      <c r="G466" s="71">
        <f>G461+G462+G463+G464+G465</f>
        <v>438150.04</v>
      </c>
      <c r="H466" s="260">
        <f t="shared" si="23"/>
        <v>96.167783850222776</v>
      </c>
    </row>
    <row r="467" spans="1:10" ht="23.1" customHeight="1">
      <c r="A467" s="94"/>
      <c r="B467" s="1">
        <v>820</v>
      </c>
      <c r="C467" s="93"/>
      <c r="D467" s="8">
        <v>4121</v>
      </c>
      <c r="E467" s="9" t="s">
        <v>84</v>
      </c>
      <c r="F467" s="42">
        <v>36600</v>
      </c>
      <c r="G467" s="42">
        <v>37152.44</v>
      </c>
      <c r="H467" s="67">
        <f t="shared" si="23"/>
        <v>101.50939890710382</v>
      </c>
    </row>
    <row r="468" spans="1:10" ht="23.1" customHeight="1">
      <c r="A468" s="94"/>
      <c r="B468" s="18">
        <v>820</v>
      </c>
      <c r="C468" s="93"/>
      <c r="D468" s="8">
        <v>4122</v>
      </c>
      <c r="E468" s="9" t="s">
        <v>86</v>
      </c>
      <c r="F468" s="42">
        <v>13800</v>
      </c>
      <c r="G468" s="42">
        <v>12026</v>
      </c>
      <c r="H468" s="67">
        <f t="shared" si="23"/>
        <v>87.14492753623189</v>
      </c>
    </row>
    <row r="469" spans="1:10" ht="23.1" customHeight="1">
      <c r="A469" s="94"/>
      <c r="B469" s="18">
        <v>820</v>
      </c>
      <c r="C469" s="93"/>
      <c r="D469" s="8">
        <v>4123</v>
      </c>
      <c r="E469" s="9" t="s">
        <v>87</v>
      </c>
      <c r="F469" s="42">
        <v>0</v>
      </c>
      <c r="G469" s="42">
        <v>0</v>
      </c>
      <c r="H469" s="67">
        <v>0</v>
      </c>
    </row>
    <row r="470" spans="1:10" ht="23.1" customHeight="1">
      <c r="A470" s="94"/>
      <c r="B470" s="18">
        <v>820</v>
      </c>
      <c r="C470" s="93"/>
      <c r="D470" s="8">
        <v>4125</v>
      </c>
      <c r="E470" s="9" t="s">
        <v>85</v>
      </c>
      <c r="F470" s="42">
        <v>18700</v>
      </c>
      <c r="G470" s="42">
        <v>19261.599999999999</v>
      </c>
      <c r="H470" s="67">
        <f t="shared" si="23"/>
        <v>103.00320855614973</v>
      </c>
    </row>
    <row r="471" spans="1:10" ht="23.1" customHeight="1">
      <c r="A471" s="94"/>
      <c r="B471" s="18">
        <v>820</v>
      </c>
      <c r="C471" s="93"/>
      <c r="D471" s="8">
        <v>4129</v>
      </c>
      <c r="E471" s="9" t="s">
        <v>167</v>
      </c>
      <c r="F471" s="42">
        <v>8000</v>
      </c>
      <c r="G471" s="42">
        <v>3636.32</v>
      </c>
      <c r="H471" s="67">
        <f t="shared" si="23"/>
        <v>45.454000000000001</v>
      </c>
    </row>
    <row r="472" spans="1:10" ht="23.1" customHeight="1">
      <c r="A472" s="94"/>
      <c r="B472" s="8"/>
      <c r="C472" s="10">
        <v>412</v>
      </c>
      <c r="D472" s="21"/>
      <c r="E472" s="28" t="s">
        <v>5</v>
      </c>
      <c r="F472" s="71">
        <f>F467+F468+F469+F470+F471</f>
        <v>77100</v>
      </c>
      <c r="G472" s="71">
        <f>G467+G468+G469+G470+G471</f>
        <v>72076.360000000015</v>
      </c>
      <c r="H472" s="260">
        <f t="shared" si="23"/>
        <v>93.484254215304816</v>
      </c>
    </row>
    <row r="473" spans="1:10" ht="23.1" customHeight="1">
      <c r="A473" s="94"/>
      <c r="B473" s="1">
        <v>820</v>
      </c>
      <c r="C473" s="10"/>
      <c r="D473" s="8">
        <v>4131</v>
      </c>
      <c r="E473" s="9" t="s">
        <v>6</v>
      </c>
      <c r="F473" s="42">
        <v>12000</v>
      </c>
      <c r="G473" s="42">
        <v>8404.08</v>
      </c>
      <c r="H473" s="67">
        <f t="shared" si="23"/>
        <v>70.033999999999992</v>
      </c>
    </row>
    <row r="474" spans="1:10" ht="23.1" customHeight="1">
      <c r="A474" s="94"/>
      <c r="B474" s="1">
        <v>820</v>
      </c>
      <c r="C474" s="93"/>
      <c r="D474" s="97">
        <v>4132</v>
      </c>
      <c r="E474" s="9" t="s">
        <v>10</v>
      </c>
      <c r="F474" s="42">
        <v>14000</v>
      </c>
      <c r="G474" s="42">
        <v>12906.73</v>
      </c>
      <c r="H474" s="67">
        <f t="shared" si="23"/>
        <v>92.190928571428572</v>
      </c>
    </row>
    <row r="475" spans="1:10" ht="23.1" customHeight="1">
      <c r="A475" s="94"/>
      <c r="B475" s="1">
        <v>820</v>
      </c>
      <c r="C475" s="93"/>
      <c r="D475" s="8">
        <v>4135</v>
      </c>
      <c r="E475" s="9" t="s">
        <v>142</v>
      </c>
      <c r="F475" s="42">
        <v>7900</v>
      </c>
      <c r="G475" s="42">
        <v>7501.5</v>
      </c>
      <c r="H475" s="67">
        <f t="shared" si="23"/>
        <v>94.955696202531641</v>
      </c>
    </row>
    <row r="476" spans="1:10" ht="23.1" customHeight="1">
      <c r="A476" s="94"/>
      <c r="B476" s="1">
        <v>820</v>
      </c>
      <c r="C476" s="110"/>
      <c r="D476" s="113">
        <v>4139</v>
      </c>
      <c r="E476" s="9" t="s">
        <v>90</v>
      </c>
      <c r="F476" s="42">
        <v>120000</v>
      </c>
      <c r="G476" s="42">
        <v>124679.08</v>
      </c>
      <c r="H476" s="67">
        <f t="shared" si="23"/>
        <v>103.89923333333333</v>
      </c>
    </row>
    <row r="477" spans="1:10" ht="23.1" customHeight="1" thickBot="1">
      <c r="A477" s="94"/>
      <c r="B477" s="36"/>
      <c r="C477" s="27">
        <v>413</v>
      </c>
      <c r="D477" s="17"/>
      <c r="E477" s="129" t="s">
        <v>3</v>
      </c>
      <c r="F477" s="59">
        <f>F473+F474+F475+F476</f>
        <v>153900</v>
      </c>
      <c r="G477" s="59">
        <f>G473+G474+G475+G476</f>
        <v>153491.39000000001</v>
      </c>
      <c r="H477" s="71">
        <f t="shared" si="23"/>
        <v>99.734496426250814</v>
      </c>
    </row>
    <row r="478" spans="1:10" ht="33" customHeight="1" thickTop="1" thickBot="1">
      <c r="A478" s="286" t="s">
        <v>46</v>
      </c>
      <c r="B478" s="313"/>
      <c r="C478" s="313"/>
      <c r="D478" s="313"/>
      <c r="E478" s="314"/>
      <c r="F478" s="243">
        <f>F477+F472+F466</f>
        <v>686610</v>
      </c>
      <c r="G478" s="243">
        <f>G477+G472+G466</f>
        <v>663717.79</v>
      </c>
      <c r="H478" s="240">
        <f t="shared" si="23"/>
        <v>96.665907866183133</v>
      </c>
    </row>
    <row r="479" spans="1:10" ht="33" customHeight="1" thickBot="1">
      <c r="A479" s="256">
        <v>15</v>
      </c>
      <c r="B479" s="283" t="s">
        <v>125</v>
      </c>
      <c r="C479" s="284"/>
      <c r="D479" s="284"/>
      <c r="E479" s="284"/>
      <c r="F479" s="284"/>
      <c r="G479" s="274"/>
      <c r="H479" s="265"/>
    </row>
    <row r="480" spans="1:10" ht="26.1" customHeight="1">
      <c r="A480" s="94"/>
      <c r="B480" s="18">
        <v>820</v>
      </c>
      <c r="C480" s="93"/>
      <c r="D480" s="34">
        <v>4111</v>
      </c>
      <c r="E480" s="33" t="s">
        <v>97</v>
      </c>
      <c r="F480" s="67">
        <v>210000</v>
      </c>
      <c r="G480" s="67">
        <v>208872.82</v>
      </c>
      <c r="H480" s="67">
        <f t="shared" si="23"/>
        <v>99.463247619047621</v>
      </c>
    </row>
    <row r="481" spans="1:8" ht="26.1" customHeight="1">
      <c r="A481" s="94"/>
      <c r="B481" s="18">
        <v>820</v>
      </c>
      <c r="C481" s="93"/>
      <c r="D481" s="8">
        <v>4112</v>
      </c>
      <c r="E481" s="9" t="s">
        <v>82</v>
      </c>
      <c r="F481" s="66">
        <v>29100</v>
      </c>
      <c r="G481" s="66">
        <v>28039.05</v>
      </c>
      <c r="H481" s="67">
        <f t="shared" si="23"/>
        <v>96.354123711340208</v>
      </c>
    </row>
    <row r="482" spans="1:8" ht="26.1" customHeight="1">
      <c r="A482" s="94"/>
      <c r="B482" s="18">
        <v>820</v>
      </c>
      <c r="C482" s="93"/>
      <c r="D482" s="8">
        <v>4113</v>
      </c>
      <c r="E482" s="100" t="s">
        <v>136</v>
      </c>
      <c r="F482" s="42">
        <v>75100</v>
      </c>
      <c r="G482" s="42">
        <v>74771.66</v>
      </c>
      <c r="H482" s="67">
        <f t="shared" si="23"/>
        <v>99.562796271637822</v>
      </c>
    </row>
    <row r="483" spans="1:8" ht="26.1" customHeight="1">
      <c r="A483" s="94"/>
      <c r="B483" s="18">
        <v>820</v>
      </c>
      <c r="C483" s="93"/>
      <c r="D483" s="36">
        <v>4114</v>
      </c>
      <c r="E483" s="93" t="s">
        <v>137</v>
      </c>
      <c r="F483" s="67">
        <v>32400</v>
      </c>
      <c r="G483" s="67">
        <v>31354.639999999999</v>
      </c>
      <c r="H483" s="67">
        <f t="shared" si="23"/>
        <v>96.773580246913582</v>
      </c>
    </row>
    <row r="484" spans="1:8" ht="26.1" customHeight="1">
      <c r="A484" s="94"/>
      <c r="B484" s="18">
        <v>820</v>
      </c>
      <c r="C484" s="93"/>
      <c r="D484" s="8">
        <v>4115</v>
      </c>
      <c r="E484" s="9" t="s">
        <v>74</v>
      </c>
      <c r="F484" s="67">
        <v>6000</v>
      </c>
      <c r="G484" s="67">
        <v>4206.04</v>
      </c>
      <c r="H484" s="67">
        <f t="shared" si="23"/>
        <v>70.100666666666669</v>
      </c>
    </row>
    <row r="485" spans="1:8" ht="26.1" customHeight="1">
      <c r="A485" s="94"/>
      <c r="B485" s="36"/>
      <c r="C485" s="10">
        <v>411</v>
      </c>
      <c r="D485" s="21"/>
      <c r="E485" s="2" t="s">
        <v>1</v>
      </c>
      <c r="F485" s="71">
        <f>F480+F481+F482+F483+F484</f>
        <v>352600</v>
      </c>
      <c r="G485" s="71">
        <f>G480+G481+G482+G483+G484</f>
        <v>347244.21</v>
      </c>
      <c r="H485" s="260">
        <f t="shared" si="23"/>
        <v>98.481057855927403</v>
      </c>
    </row>
    <row r="486" spans="1:8" ht="26.1" customHeight="1">
      <c r="A486" s="112"/>
      <c r="B486" s="18">
        <v>820</v>
      </c>
      <c r="C486" s="93"/>
      <c r="D486" s="8">
        <v>4121</v>
      </c>
      <c r="E486" s="9" t="s">
        <v>84</v>
      </c>
      <c r="F486" s="42">
        <v>36800</v>
      </c>
      <c r="G486" s="42">
        <v>36747.56</v>
      </c>
      <c r="H486" s="67">
        <f t="shared" si="23"/>
        <v>99.857500000000002</v>
      </c>
    </row>
    <row r="487" spans="1:8" ht="26.1" customHeight="1">
      <c r="A487" s="94"/>
      <c r="B487" s="18">
        <v>820</v>
      </c>
      <c r="C487" s="93"/>
      <c r="D487" s="8">
        <v>4122</v>
      </c>
      <c r="E487" s="9" t="s">
        <v>86</v>
      </c>
      <c r="F487" s="42">
        <v>13200</v>
      </c>
      <c r="G487" s="42">
        <v>12026</v>
      </c>
      <c r="H487" s="67">
        <f t="shared" si="23"/>
        <v>91.106060606060595</v>
      </c>
    </row>
    <row r="488" spans="1:8" ht="26.1" customHeight="1">
      <c r="A488" s="94"/>
      <c r="B488" s="18">
        <v>820</v>
      </c>
      <c r="C488" s="93"/>
      <c r="D488" s="8">
        <v>4123</v>
      </c>
      <c r="E488" s="9" t="s">
        <v>87</v>
      </c>
      <c r="F488" s="42">
        <v>0</v>
      </c>
      <c r="G488" s="42">
        <v>0</v>
      </c>
      <c r="H488" s="67">
        <v>0</v>
      </c>
    </row>
    <row r="489" spans="1:8" ht="26.1" customHeight="1">
      <c r="A489" s="94"/>
      <c r="B489" s="18">
        <v>820</v>
      </c>
      <c r="C489" s="93"/>
      <c r="D489" s="8">
        <v>4125</v>
      </c>
      <c r="E489" s="9" t="s">
        <v>85</v>
      </c>
      <c r="F489" s="42">
        <v>20000</v>
      </c>
      <c r="G489" s="42">
        <v>19981.41</v>
      </c>
      <c r="H489" s="67">
        <f t="shared" si="23"/>
        <v>99.907049999999998</v>
      </c>
    </row>
    <row r="490" spans="1:8" ht="26.1" customHeight="1">
      <c r="A490" s="94"/>
      <c r="B490" s="22">
        <v>820</v>
      </c>
      <c r="C490" s="93"/>
      <c r="D490" s="97">
        <v>4129</v>
      </c>
      <c r="E490" s="98" t="s">
        <v>167</v>
      </c>
      <c r="F490" s="42">
        <v>12000</v>
      </c>
      <c r="G490" s="42">
        <v>7808.64</v>
      </c>
      <c r="H490" s="67">
        <f t="shared" si="23"/>
        <v>65.072000000000003</v>
      </c>
    </row>
    <row r="491" spans="1:8" ht="22.5" customHeight="1">
      <c r="A491" s="94"/>
      <c r="B491" s="8"/>
      <c r="C491" s="10">
        <v>412</v>
      </c>
      <c r="D491" s="21"/>
      <c r="E491" s="28" t="s">
        <v>5</v>
      </c>
      <c r="F491" s="58">
        <f>F486+F487+F488+F489+F490</f>
        <v>82000</v>
      </c>
      <c r="G491" s="58">
        <f>G486+G487+G488+G489+G490</f>
        <v>76563.61</v>
      </c>
      <c r="H491" s="260">
        <f t="shared" si="23"/>
        <v>93.370256097560983</v>
      </c>
    </row>
    <row r="492" spans="1:8" ht="21" customHeight="1">
      <c r="A492" s="94"/>
      <c r="B492" s="18">
        <v>820</v>
      </c>
      <c r="C492" s="10"/>
      <c r="D492" s="34">
        <v>4131</v>
      </c>
      <c r="E492" s="33" t="s">
        <v>6</v>
      </c>
      <c r="F492" s="67">
        <v>22000</v>
      </c>
      <c r="G492" s="67">
        <v>20363.990000000002</v>
      </c>
      <c r="H492" s="67">
        <f t="shared" si="23"/>
        <v>92.563590909090919</v>
      </c>
    </row>
    <row r="493" spans="1:8" ht="26.1" customHeight="1">
      <c r="A493" s="94"/>
      <c r="B493" s="1">
        <v>820</v>
      </c>
      <c r="C493" s="93"/>
      <c r="D493" s="97">
        <v>4132</v>
      </c>
      <c r="E493" s="9" t="s">
        <v>10</v>
      </c>
      <c r="F493" s="67">
        <v>10000</v>
      </c>
      <c r="G493" s="67">
        <v>8530.6</v>
      </c>
      <c r="H493" s="67">
        <f t="shared" si="23"/>
        <v>85.305999999999997</v>
      </c>
    </row>
    <row r="494" spans="1:8" ht="26.1" customHeight="1">
      <c r="A494" s="94"/>
      <c r="B494" s="1">
        <v>435</v>
      </c>
      <c r="C494" s="93"/>
      <c r="D494" s="8">
        <v>4134</v>
      </c>
      <c r="E494" s="9" t="s">
        <v>28</v>
      </c>
      <c r="F494" s="67">
        <v>35000</v>
      </c>
      <c r="G494" s="67">
        <v>26074.22</v>
      </c>
      <c r="H494" s="67">
        <f t="shared" si="23"/>
        <v>74.49777142857144</v>
      </c>
    </row>
    <row r="495" spans="1:8" ht="21" customHeight="1">
      <c r="A495" s="94"/>
      <c r="B495" s="1">
        <v>820</v>
      </c>
      <c r="C495" s="93"/>
      <c r="D495" s="8">
        <v>4135</v>
      </c>
      <c r="E495" s="9" t="s">
        <v>142</v>
      </c>
      <c r="F495" s="67">
        <v>15500</v>
      </c>
      <c r="G495" s="67">
        <v>15482.89</v>
      </c>
      <c r="H495" s="67">
        <f t="shared" si="23"/>
        <v>99.889612903225796</v>
      </c>
    </row>
    <row r="496" spans="1:8" ht="22.5" customHeight="1">
      <c r="A496" s="94"/>
      <c r="B496" s="1">
        <v>820</v>
      </c>
      <c r="C496" s="110"/>
      <c r="D496" s="113">
        <v>4139</v>
      </c>
      <c r="E496" s="9" t="s">
        <v>90</v>
      </c>
      <c r="F496" s="104">
        <v>125000</v>
      </c>
      <c r="G496" s="104">
        <v>107028.05</v>
      </c>
      <c r="H496" s="67">
        <f t="shared" si="23"/>
        <v>85.622439999999997</v>
      </c>
    </row>
    <row r="497" spans="1:8" ht="26.1" customHeight="1" thickBot="1">
      <c r="A497" s="94"/>
      <c r="B497" s="22"/>
      <c r="C497" s="27">
        <v>413</v>
      </c>
      <c r="D497" s="17"/>
      <c r="E497" s="129" t="s">
        <v>3</v>
      </c>
      <c r="F497" s="75">
        <f>F492+F493+F494+F495+F496</f>
        <v>207500</v>
      </c>
      <c r="G497" s="59">
        <f>G492+G493+G494+G495+G496</f>
        <v>177479.75</v>
      </c>
      <c r="H497" s="71">
        <f t="shared" si="23"/>
        <v>85.532409638554213</v>
      </c>
    </row>
    <row r="498" spans="1:8" ht="30" customHeight="1" thickTop="1" thickBot="1">
      <c r="A498" s="286" t="s">
        <v>47</v>
      </c>
      <c r="B498" s="287"/>
      <c r="C498" s="287"/>
      <c r="D498" s="287"/>
      <c r="E498" s="288"/>
      <c r="F498" s="245">
        <f>F497+F491+F485</f>
        <v>642100</v>
      </c>
      <c r="G498" s="246">
        <f>G497+G491+G485</f>
        <v>601287.57000000007</v>
      </c>
      <c r="H498" s="240">
        <f t="shared" si="23"/>
        <v>93.643913720604274</v>
      </c>
    </row>
    <row r="499" spans="1:8" ht="30" customHeight="1">
      <c r="A499" s="109"/>
      <c r="B499" s="121"/>
      <c r="C499" s="121"/>
      <c r="D499" s="121"/>
      <c r="E499" s="121"/>
      <c r="F499" s="65"/>
      <c r="G499" s="65"/>
      <c r="H499" s="224"/>
    </row>
    <row r="500" spans="1:8" ht="27.75" customHeight="1" thickBot="1">
      <c r="A500" s="109"/>
      <c r="B500" s="121"/>
      <c r="C500" s="121"/>
      <c r="D500" s="121"/>
      <c r="E500" s="121"/>
      <c r="F500" s="65"/>
      <c r="G500" s="82"/>
      <c r="H500" s="230"/>
    </row>
    <row r="501" spans="1:8" ht="17.25" customHeight="1">
      <c r="A501" s="11" t="s">
        <v>60</v>
      </c>
      <c r="B501" s="12" t="s">
        <v>62</v>
      </c>
      <c r="C501" s="11" t="s">
        <v>32</v>
      </c>
      <c r="D501" s="13" t="s">
        <v>32</v>
      </c>
      <c r="E501" s="5" t="s">
        <v>59</v>
      </c>
      <c r="F501" s="154" t="s">
        <v>209</v>
      </c>
      <c r="G501" s="352" t="s">
        <v>210</v>
      </c>
      <c r="H501" s="350" t="s">
        <v>204</v>
      </c>
    </row>
    <row r="502" spans="1:8" ht="15" customHeight="1" thickBot="1">
      <c r="A502" s="14" t="s">
        <v>61</v>
      </c>
      <c r="B502" s="73" t="s">
        <v>61</v>
      </c>
      <c r="C502" s="72" t="s">
        <v>61</v>
      </c>
      <c r="D502" s="2" t="s">
        <v>61</v>
      </c>
      <c r="E502" s="74"/>
      <c r="F502" s="155">
        <v>2010</v>
      </c>
      <c r="G502" s="316"/>
      <c r="H502" s="350"/>
    </row>
    <row r="503" spans="1:8" ht="34.5" customHeight="1" thickBot="1">
      <c r="A503" s="259">
        <v>16</v>
      </c>
      <c r="B503" s="283" t="s">
        <v>165</v>
      </c>
      <c r="C503" s="284"/>
      <c r="D503" s="284"/>
      <c r="E503" s="284"/>
      <c r="F503" s="284"/>
      <c r="G503" s="257"/>
      <c r="H503" s="265"/>
    </row>
    <row r="504" spans="1:8" ht="24.95" customHeight="1">
      <c r="A504" s="94"/>
      <c r="B504" s="18">
        <v>820</v>
      </c>
      <c r="C504" s="93"/>
      <c r="D504" s="34">
        <v>4111</v>
      </c>
      <c r="E504" s="33" t="s">
        <v>97</v>
      </c>
      <c r="F504" s="67">
        <v>44100</v>
      </c>
      <c r="G504" s="67">
        <v>44094.85</v>
      </c>
      <c r="H504" s="67">
        <f t="shared" si="23"/>
        <v>99.988321995464844</v>
      </c>
    </row>
    <row r="505" spans="1:8" ht="24.95" customHeight="1">
      <c r="A505" s="94"/>
      <c r="B505" s="18">
        <v>820</v>
      </c>
      <c r="C505" s="93"/>
      <c r="D505" s="8">
        <v>4112</v>
      </c>
      <c r="E505" s="9" t="s">
        <v>82</v>
      </c>
      <c r="F505" s="42">
        <v>6100</v>
      </c>
      <c r="G505" s="42">
        <v>5790.29</v>
      </c>
      <c r="H505" s="67">
        <f t="shared" si="23"/>
        <v>94.922786885245898</v>
      </c>
    </row>
    <row r="506" spans="1:8" ht="24.95" customHeight="1">
      <c r="A506" s="94"/>
      <c r="B506" s="18">
        <v>820</v>
      </c>
      <c r="C506" s="93"/>
      <c r="D506" s="8">
        <v>4113</v>
      </c>
      <c r="E506" s="9" t="s">
        <v>136</v>
      </c>
      <c r="F506" s="42">
        <v>15200</v>
      </c>
      <c r="G506" s="42">
        <v>15440.9</v>
      </c>
      <c r="H506" s="67">
        <f t="shared" si="23"/>
        <v>101.58486842105263</v>
      </c>
    </row>
    <row r="507" spans="1:8" ht="24.95" customHeight="1">
      <c r="A507" s="94"/>
      <c r="B507" s="18">
        <v>820</v>
      </c>
      <c r="C507" s="93"/>
      <c r="D507" s="8">
        <v>4114</v>
      </c>
      <c r="E507" s="9" t="s">
        <v>137</v>
      </c>
      <c r="F507" s="42">
        <v>7610</v>
      </c>
      <c r="G507" s="42">
        <v>6476.21</v>
      </c>
      <c r="H507" s="67">
        <f t="shared" si="23"/>
        <v>85.101314060446782</v>
      </c>
    </row>
    <row r="508" spans="1:8" ht="24.95" customHeight="1">
      <c r="A508" s="94"/>
      <c r="B508" s="18">
        <v>820</v>
      </c>
      <c r="C508" s="93"/>
      <c r="D508" s="8">
        <v>4115</v>
      </c>
      <c r="E508" s="9" t="s">
        <v>74</v>
      </c>
      <c r="F508" s="42">
        <v>1000</v>
      </c>
      <c r="G508" s="42">
        <v>868.63</v>
      </c>
      <c r="H508" s="67">
        <f t="shared" si="23"/>
        <v>86.863</v>
      </c>
    </row>
    <row r="509" spans="1:8" ht="24.95" customHeight="1">
      <c r="A509" s="94"/>
      <c r="B509" s="36"/>
      <c r="C509" s="10">
        <v>411</v>
      </c>
      <c r="D509" s="21"/>
      <c r="E509" s="103" t="s">
        <v>1</v>
      </c>
      <c r="F509" s="58">
        <f>F504+F505+F506+F507+F508</f>
        <v>74010</v>
      </c>
      <c r="G509" s="58">
        <f>G504+G505+G506+G507+G508</f>
        <v>72670.880000000005</v>
      </c>
      <c r="H509" s="260">
        <f t="shared" si="23"/>
        <v>98.190622888798814</v>
      </c>
    </row>
    <row r="510" spans="1:8" ht="24.95" customHeight="1">
      <c r="A510" s="94"/>
      <c r="B510" s="18">
        <v>820</v>
      </c>
      <c r="C510" s="93"/>
      <c r="D510" s="8">
        <v>4121</v>
      </c>
      <c r="E510" s="9" t="s">
        <v>84</v>
      </c>
      <c r="F510" s="42">
        <v>7500</v>
      </c>
      <c r="G510" s="42">
        <v>7583.45</v>
      </c>
      <c r="H510" s="67">
        <f t="shared" si="23"/>
        <v>101.11266666666667</v>
      </c>
    </row>
    <row r="511" spans="1:8" ht="24.95" customHeight="1">
      <c r="A511" s="94"/>
      <c r="B511" s="18">
        <v>820</v>
      </c>
      <c r="C511" s="93"/>
      <c r="D511" s="8">
        <v>4122</v>
      </c>
      <c r="E511" s="9" t="s">
        <v>86</v>
      </c>
      <c r="F511" s="42">
        <v>3900</v>
      </c>
      <c r="G511" s="42">
        <v>2705.85</v>
      </c>
      <c r="H511" s="67">
        <f t="shared" si="23"/>
        <v>69.380769230769218</v>
      </c>
    </row>
    <row r="512" spans="1:8" ht="24.95" customHeight="1">
      <c r="A512" s="94"/>
      <c r="B512" s="18">
        <v>820</v>
      </c>
      <c r="C512" s="93"/>
      <c r="D512" s="8">
        <v>4123</v>
      </c>
      <c r="E512" s="9" t="s">
        <v>87</v>
      </c>
      <c r="F512" s="42">
        <v>0</v>
      </c>
      <c r="G512" s="42">
        <v>0</v>
      </c>
      <c r="H512" s="67">
        <v>0</v>
      </c>
    </row>
    <row r="513" spans="1:8" ht="24.95" customHeight="1">
      <c r="A513" s="94"/>
      <c r="B513" s="18">
        <v>820</v>
      </c>
      <c r="C513" s="93"/>
      <c r="D513" s="8">
        <v>4125</v>
      </c>
      <c r="E513" s="9" t="s">
        <v>85</v>
      </c>
      <c r="F513" s="42">
        <v>4000</v>
      </c>
      <c r="G513" s="42">
        <v>4064.03</v>
      </c>
      <c r="H513" s="67">
        <f t="shared" si="23"/>
        <v>101.60074999999999</v>
      </c>
    </row>
    <row r="514" spans="1:8" ht="24.95" customHeight="1">
      <c r="A514" s="94"/>
      <c r="B514" s="18">
        <v>820</v>
      </c>
      <c r="C514" s="93"/>
      <c r="D514" s="8">
        <v>4129</v>
      </c>
      <c r="E514" s="9" t="s">
        <v>167</v>
      </c>
      <c r="F514" s="42">
        <v>7000</v>
      </c>
      <c r="G514" s="42">
        <v>3897.44</v>
      </c>
      <c r="H514" s="67">
        <f t="shared" si="23"/>
        <v>55.677714285714288</v>
      </c>
    </row>
    <row r="515" spans="1:8" ht="24.95" customHeight="1">
      <c r="A515" s="94"/>
      <c r="B515" s="36"/>
      <c r="C515" s="10">
        <v>412</v>
      </c>
      <c r="D515" s="21"/>
      <c r="E515" s="28" t="s">
        <v>5</v>
      </c>
      <c r="F515" s="58">
        <f>F510+F511+F512+F513+F514</f>
        <v>22400</v>
      </c>
      <c r="G515" s="58">
        <f>G510+G511+G512+G513+G514</f>
        <v>18250.77</v>
      </c>
      <c r="H515" s="260">
        <f t="shared" si="23"/>
        <v>81.476651785714282</v>
      </c>
    </row>
    <row r="516" spans="1:8" ht="24.95" customHeight="1">
      <c r="A516" s="94"/>
      <c r="B516" s="1">
        <v>820</v>
      </c>
      <c r="C516" s="10"/>
      <c r="D516" s="8">
        <v>4131</v>
      </c>
      <c r="E516" s="9" t="s">
        <v>6</v>
      </c>
      <c r="F516" s="42">
        <v>5000</v>
      </c>
      <c r="G516" s="42">
        <v>1659.94</v>
      </c>
      <c r="H516" s="67">
        <f t="shared" si="23"/>
        <v>33.198799999999999</v>
      </c>
    </row>
    <row r="517" spans="1:8" ht="24.95" customHeight="1">
      <c r="A517" s="94"/>
      <c r="B517" s="1">
        <v>820</v>
      </c>
      <c r="C517" s="93"/>
      <c r="D517" s="97">
        <v>4132</v>
      </c>
      <c r="E517" s="9" t="s">
        <v>10</v>
      </c>
      <c r="F517" s="42">
        <v>1000</v>
      </c>
      <c r="G517" s="42">
        <v>0</v>
      </c>
      <c r="H517" s="67">
        <f t="shared" si="23"/>
        <v>0</v>
      </c>
    </row>
    <row r="518" spans="1:8" ht="24.95" customHeight="1">
      <c r="A518" s="94"/>
      <c r="B518" s="1">
        <v>435</v>
      </c>
      <c r="C518" s="93"/>
      <c r="D518" s="8">
        <v>4134</v>
      </c>
      <c r="E518" s="9" t="s">
        <v>28</v>
      </c>
      <c r="F518" s="42">
        <v>20000</v>
      </c>
      <c r="G518" s="42">
        <v>3513.39</v>
      </c>
      <c r="H518" s="67">
        <f t="shared" si="23"/>
        <v>17.566950000000002</v>
      </c>
    </row>
    <row r="519" spans="1:8" ht="24.95" customHeight="1">
      <c r="A519" s="94"/>
      <c r="B519" s="1">
        <v>820</v>
      </c>
      <c r="C519" s="93"/>
      <c r="D519" s="8">
        <v>4135</v>
      </c>
      <c r="E519" s="9" t="s">
        <v>142</v>
      </c>
      <c r="F519" s="42">
        <v>3000</v>
      </c>
      <c r="G519" s="42">
        <v>2636.42</v>
      </c>
      <c r="H519" s="67">
        <f t="shared" si="23"/>
        <v>87.88066666666667</v>
      </c>
    </row>
    <row r="520" spans="1:8" ht="24.95" customHeight="1">
      <c r="A520" s="94"/>
      <c r="B520" s="18">
        <v>820</v>
      </c>
      <c r="C520" s="110"/>
      <c r="D520" s="8">
        <v>4139</v>
      </c>
      <c r="E520" s="9" t="s">
        <v>90</v>
      </c>
      <c r="F520" s="42">
        <v>20000</v>
      </c>
      <c r="G520" s="42">
        <v>6920.5</v>
      </c>
      <c r="H520" s="67">
        <f t="shared" si="23"/>
        <v>34.602500000000006</v>
      </c>
    </row>
    <row r="521" spans="1:8" ht="24.95" customHeight="1" thickBot="1">
      <c r="A521" s="94"/>
      <c r="B521" s="36"/>
      <c r="C521" s="27">
        <v>413</v>
      </c>
      <c r="D521" s="17"/>
      <c r="E521" s="17" t="s">
        <v>3</v>
      </c>
      <c r="F521" s="59">
        <f>F516+F517+F518+F519+F520</f>
        <v>49000</v>
      </c>
      <c r="G521" s="59">
        <f>G516+G517+G518+G519+G520</f>
        <v>14730.25</v>
      </c>
      <c r="H521" s="71">
        <f t="shared" si="23"/>
        <v>30.06173469387755</v>
      </c>
    </row>
    <row r="522" spans="1:8" ht="24.75" customHeight="1" thickTop="1" thickBot="1">
      <c r="A522" s="286" t="s">
        <v>25</v>
      </c>
      <c r="B522" s="302"/>
      <c r="C522" s="302"/>
      <c r="D522" s="302"/>
      <c r="E522" s="303"/>
      <c r="F522" s="236">
        <f>F521+F515+F509</f>
        <v>145410</v>
      </c>
      <c r="G522" s="236">
        <f>G521+G515+G509</f>
        <v>105651.90000000001</v>
      </c>
      <c r="H522" s="240">
        <f t="shared" ref="H522:H585" si="24">G522/F522*100</f>
        <v>72.657932741902215</v>
      </c>
    </row>
    <row r="523" spans="1:8" ht="31.5" customHeight="1" thickBot="1">
      <c r="A523" s="256">
        <v>17</v>
      </c>
      <c r="B523" s="283" t="s">
        <v>166</v>
      </c>
      <c r="C523" s="284"/>
      <c r="D523" s="284"/>
      <c r="E523" s="284"/>
      <c r="F523" s="284"/>
      <c r="G523" s="257"/>
      <c r="H523" s="265"/>
    </row>
    <row r="524" spans="1:8" ht="24.95" customHeight="1">
      <c r="A524" s="94"/>
      <c r="B524" s="18">
        <v>820</v>
      </c>
      <c r="C524" s="93"/>
      <c r="D524" s="34">
        <v>4111</v>
      </c>
      <c r="E524" s="33" t="s">
        <v>97</v>
      </c>
      <c r="F524" s="67">
        <v>51400</v>
      </c>
      <c r="G524" s="67">
        <v>48523.81</v>
      </c>
      <c r="H524" s="67">
        <f t="shared" si="24"/>
        <v>94.404299610894938</v>
      </c>
    </row>
    <row r="525" spans="1:8" ht="24.95" customHeight="1">
      <c r="A525" s="94"/>
      <c r="B525" s="18">
        <v>820</v>
      </c>
      <c r="C525" s="93"/>
      <c r="D525" s="8">
        <v>4112</v>
      </c>
      <c r="E525" s="9" t="s">
        <v>82</v>
      </c>
      <c r="F525" s="42">
        <v>7500</v>
      </c>
      <c r="G525" s="42">
        <v>6518.05</v>
      </c>
      <c r="H525" s="67">
        <f t="shared" si="24"/>
        <v>86.907333333333341</v>
      </c>
    </row>
    <row r="526" spans="1:8" ht="24.95" customHeight="1">
      <c r="A526" s="94"/>
      <c r="B526" s="18">
        <v>820</v>
      </c>
      <c r="C526" s="93"/>
      <c r="D526" s="8">
        <v>4113</v>
      </c>
      <c r="E526" s="100" t="s">
        <v>136</v>
      </c>
      <c r="F526" s="42">
        <v>18100</v>
      </c>
      <c r="G526" s="42">
        <v>17381.87</v>
      </c>
      <c r="H526" s="67">
        <f t="shared" si="24"/>
        <v>96.032430939226515</v>
      </c>
    </row>
    <row r="527" spans="1:8" ht="24.95" customHeight="1">
      <c r="A527" s="94"/>
      <c r="B527" s="18">
        <v>820</v>
      </c>
      <c r="C527" s="93"/>
      <c r="D527" s="36">
        <v>4114</v>
      </c>
      <c r="E527" s="93" t="s">
        <v>137</v>
      </c>
      <c r="F527" s="42">
        <v>8640</v>
      </c>
      <c r="G527" s="42">
        <v>7284.95</v>
      </c>
      <c r="H527" s="67">
        <f t="shared" si="24"/>
        <v>84.316550925925924</v>
      </c>
    </row>
    <row r="528" spans="1:8" ht="24.95" customHeight="1">
      <c r="A528" s="94"/>
      <c r="B528" s="18">
        <v>820</v>
      </c>
      <c r="C528" s="93"/>
      <c r="D528" s="8">
        <v>4115</v>
      </c>
      <c r="E528" s="9" t="s">
        <v>74</v>
      </c>
      <c r="F528" s="42">
        <v>1500</v>
      </c>
      <c r="G528" s="42">
        <v>977.76</v>
      </c>
      <c r="H528" s="67">
        <f t="shared" si="24"/>
        <v>65.183999999999997</v>
      </c>
    </row>
    <row r="529" spans="1:8" ht="22.5" customHeight="1">
      <c r="A529" s="94"/>
      <c r="B529" s="36"/>
      <c r="C529" s="10">
        <v>411</v>
      </c>
      <c r="D529" s="21"/>
      <c r="E529" s="2" t="s">
        <v>1</v>
      </c>
      <c r="F529" s="71">
        <f>F524+F525+F526+F527+F528</f>
        <v>87140</v>
      </c>
      <c r="G529" s="71">
        <f>G524+G525+G526+G527+G528</f>
        <v>80686.439999999988</v>
      </c>
      <c r="H529" s="260">
        <f t="shared" si="24"/>
        <v>92.594032591232491</v>
      </c>
    </row>
    <row r="530" spans="1:8" ht="24.95" customHeight="1">
      <c r="A530" s="94"/>
      <c r="B530" s="18">
        <v>820</v>
      </c>
      <c r="C530" s="93"/>
      <c r="D530" s="8">
        <v>4121</v>
      </c>
      <c r="E530" s="9" t="s">
        <v>84</v>
      </c>
      <c r="F530" s="42">
        <v>8100</v>
      </c>
      <c r="G530" s="42">
        <v>8077.01</v>
      </c>
      <c r="H530" s="67">
        <f t="shared" si="24"/>
        <v>99.716172839506186</v>
      </c>
    </row>
    <row r="531" spans="1:8" ht="24.95" customHeight="1">
      <c r="A531" s="94"/>
      <c r="B531" s="18">
        <v>820</v>
      </c>
      <c r="C531" s="93"/>
      <c r="D531" s="8">
        <v>4122</v>
      </c>
      <c r="E531" s="9" t="s">
        <v>86</v>
      </c>
      <c r="F531" s="42">
        <v>3300</v>
      </c>
      <c r="G531" s="42">
        <v>2705.85</v>
      </c>
      <c r="H531" s="67">
        <f t="shared" si="24"/>
        <v>81.995454545454535</v>
      </c>
    </row>
    <row r="532" spans="1:8" ht="24.95" customHeight="1">
      <c r="A532" s="94"/>
      <c r="B532" s="18">
        <v>820</v>
      </c>
      <c r="C532" s="93"/>
      <c r="D532" s="8">
        <v>4123</v>
      </c>
      <c r="E532" s="9" t="s">
        <v>87</v>
      </c>
      <c r="F532" s="42">
        <v>0</v>
      </c>
      <c r="G532" s="42">
        <v>0</v>
      </c>
      <c r="H532" s="67">
        <v>0</v>
      </c>
    </row>
    <row r="533" spans="1:8" ht="24.95" customHeight="1">
      <c r="A533" s="94"/>
      <c r="B533" s="18">
        <v>820</v>
      </c>
      <c r="C533" s="93"/>
      <c r="D533" s="8">
        <v>4125</v>
      </c>
      <c r="E533" s="9" t="s">
        <v>85</v>
      </c>
      <c r="F533" s="42">
        <v>4000</v>
      </c>
      <c r="G533" s="42">
        <v>3988.27</v>
      </c>
      <c r="H533" s="67">
        <f t="shared" si="24"/>
        <v>99.70675</v>
      </c>
    </row>
    <row r="534" spans="1:8" ht="24.95" customHeight="1">
      <c r="A534" s="94"/>
      <c r="B534" s="18">
        <v>820</v>
      </c>
      <c r="C534" s="93"/>
      <c r="D534" s="8">
        <v>4129</v>
      </c>
      <c r="E534" s="9" t="s">
        <v>167</v>
      </c>
      <c r="F534" s="42">
        <v>7000</v>
      </c>
      <c r="G534" s="42">
        <v>3917.16</v>
      </c>
      <c r="H534" s="67">
        <f t="shared" si="24"/>
        <v>55.959428571428575</v>
      </c>
    </row>
    <row r="535" spans="1:8" ht="21.75" customHeight="1">
      <c r="A535" s="94"/>
      <c r="B535" s="8"/>
      <c r="C535" s="10">
        <v>412</v>
      </c>
      <c r="D535" s="21"/>
      <c r="E535" s="28" t="s">
        <v>5</v>
      </c>
      <c r="F535" s="71">
        <f>F530+F531+F532+F533+F534</f>
        <v>22400</v>
      </c>
      <c r="G535" s="71">
        <f>G530+G531+G532+G533+G534</f>
        <v>18688.29</v>
      </c>
      <c r="H535" s="260">
        <f t="shared" si="24"/>
        <v>83.429866071428577</v>
      </c>
    </row>
    <row r="536" spans="1:8" ht="24.95" customHeight="1">
      <c r="A536" s="94"/>
      <c r="B536" s="18">
        <v>820</v>
      </c>
      <c r="C536" s="10"/>
      <c r="D536" s="8">
        <v>4131</v>
      </c>
      <c r="E536" s="9" t="s">
        <v>6</v>
      </c>
      <c r="F536" s="42">
        <v>5000</v>
      </c>
      <c r="G536" s="42">
        <v>2009.18</v>
      </c>
      <c r="H536" s="67">
        <f t="shared" si="24"/>
        <v>40.183600000000006</v>
      </c>
    </row>
    <row r="537" spans="1:8" ht="24.95" customHeight="1">
      <c r="A537" s="94"/>
      <c r="B537" s="1">
        <v>820</v>
      </c>
      <c r="C537" s="93"/>
      <c r="D537" s="97">
        <v>4132</v>
      </c>
      <c r="E537" s="9" t="s">
        <v>10</v>
      </c>
      <c r="F537" s="42">
        <v>1000</v>
      </c>
      <c r="G537" s="42">
        <v>0</v>
      </c>
      <c r="H537" s="67">
        <f t="shared" si="24"/>
        <v>0</v>
      </c>
    </row>
    <row r="538" spans="1:8" ht="24.95" customHeight="1">
      <c r="A538" s="94"/>
      <c r="B538" s="1">
        <v>435</v>
      </c>
      <c r="C538" s="93"/>
      <c r="D538" s="8">
        <v>4134</v>
      </c>
      <c r="E538" s="9" t="s">
        <v>28</v>
      </c>
      <c r="F538" s="42">
        <v>9000</v>
      </c>
      <c r="G538" s="42">
        <v>1552.44</v>
      </c>
      <c r="H538" s="67">
        <f t="shared" si="24"/>
        <v>17.249333333333333</v>
      </c>
    </row>
    <row r="539" spans="1:8" ht="24.95" customHeight="1">
      <c r="A539" s="94"/>
      <c r="B539" s="1">
        <v>820</v>
      </c>
      <c r="C539" s="93"/>
      <c r="D539" s="8">
        <v>4135</v>
      </c>
      <c r="E539" s="9" t="s">
        <v>142</v>
      </c>
      <c r="F539" s="42">
        <v>3000</v>
      </c>
      <c r="G539" s="42">
        <v>2468.37</v>
      </c>
      <c r="H539" s="67">
        <f t="shared" si="24"/>
        <v>82.278999999999996</v>
      </c>
    </row>
    <row r="540" spans="1:8" ht="24.95" customHeight="1">
      <c r="A540" s="94"/>
      <c r="B540" s="18">
        <v>820</v>
      </c>
      <c r="C540" s="110"/>
      <c r="D540" s="111">
        <v>4139</v>
      </c>
      <c r="E540" s="9" t="s">
        <v>90</v>
      </c>
      <c r="F540" s="42">
        <v>20000</v>
      </c>
      <c r="G540" s="42">
        <v>12110.5</v>
      </c>
      <c r="H540" s="67">
        <f t="shared" si="24"/>
        <v>60.552499999999995</v>
      </c>
    </row>
    <row r="541" spans="1:8" ht="24.95" customHeight="1" thickBot="1">
      <c r="A541" s="94"/>
      <c r="B541" s="36"/>
      <c r="C541" s="27">
        <v>413</v>
      </c>
      <c r="D541" s="17"/>
      <c r="E541" s="129" t="s">
        <v>3</v>
      </c>
      <c r="F541" s="59">
        <f>F536+F537+F538+F539+F540</f>
        <v>38000</v>
      </c>
      <c r="G541" s="59">
        <f>G536+G537+G538+G539+G540</f>
        <v>18140.489999999998</v>
      </c>
      <c r="H541" s="71">
        <f t="shared" si="24"/>
        <v>47.73813157894736</v>
      </c>
    </row>
    <row r="542" spans="1:8" ht="33" customHeight="1" thickTop="1" thickBot="1">
      <c r="A542" s="286" t="s">
        <v>39</v>
      </c>
      <c r="B542" s="289"/>
      <c r="C542" s="289"/>
      <c r="D542" s="289"/>
      <c r="E542" s="290"/>
      <c r="F542" s="243">
        <f>F541+F535+F529</f>
        <v>147540</v>
      </c>
      <c r="G542" s="243">
        <f>G541+G535+G529</f>
        <v>117515.21999999999</v>
      </c>
      <c r="H542" s="240">
        <f t="shared" si="24"/>
        <v>79.649735664904426</v>
      </c>
    </row>
    <row r="543" spans="1:8" ht="21.75" customHeight="1">
      <c r="A543" s="11" t="s">
        <v>60</v>
      </c>
      <c r="B543" s="12" t="s">
        <v>62</v>
      </c>
      <c r="C543" s="11" t="s">
        <v>32</v>
      </c>
      <c r="D543" s="13" t="s">
        <v>32</v>
      </c>
      <c r="E543" s="5" t="s">
        <v>59</v>
      </c>
      <c r="F543" s="154" t="s">
        <v>209</v>
      </c>
      <c r="G543" s="315" t="s">
        <v>210</v>
      </c>
      <c r="H543" s="350" t="s">
        <v>204</v>
      </c>
    </row>
    <row r="544" spans="1:8" ht="19.5" customHeight="1" thickBot="1">
      <c r="A544" s="14" t="s">
        <v>61</v>
      </c>
      <c r="B544" s="73" t="s">
        <v>61</v>
      </c>
      <c r="C544" s="72" t="s">
        <v>61</v>
      </c>
      <c r="D544" s="2" t="s">
        <v>61</v>
      </c>
      <c r="E544" s="74"/>
      <c r="F544" s="155">
        <v>2010</v>
      </c>
      <c r="G544" s="316"/>
      <c r="H544" s="350"/>
    </row>
    <row r="545" spans="1:8" ht="33" customHeight="1" thickBot="1">
      <c r="A545" s="259">
        <v>18</v>
      </c>
      <c r="B545" s="283" t="s">
        <v>200</v>
      </c>
      <c r="C545" s="324"/>
      <c r="D545" s="324"/>
      <c r="E545" s="324"/>
      <c r="F545" s="257"/>
      <c r="G545" s="257"/>
      <c r="H545" s="265"/>
    </row>
    <row r="546" spans="1:8" ht="26.1" customHeight="1">
      <c r="A546" s="94"/>
      <c r="B546" s="18">
        <v>810</v>
      </c>
      <c r="C546" s="93"/>
      <c r="D546" s="34">
        <v>4111</v>
      </c>
      <c r="E546" s="33" t="s">
        <v>97</v>
      </c>
      <c r="F546" s="67">
        <v>14600</v>
      </c>
      <c r="G546" s="67">
        <v>14512.5</v>
      </c>
      <c r="H546" s="67">
        <f t="shared" si="24"/>
        <v>99.400684931506845</v>
      </c>
    </row>
    <row r="547" spans="1:8" ht="26.1" customHeight="1">
      <c r="A547" s="94"/>
      <c r="B547" s="1">
        <v>810</v>
      </c>
      <c r="C547" s="93"/>
      <c r="D547" s="8">
        <v>4112</v>
      </c>
      <c r="E547" s="9" t="s">
        <v>82</v>
      </c>
      <c r="F547" s="66">
        <v>3100</v>
      </c>
      <c r="G547" s="66">
        <v>3037.5</v>
      </c>
      <c r="H547" s="67">
        <f t="shared" si="24"/>
        <v>97.983870967741936</v>
      </c>
    </row>
    <row r="548" spans="1:8" ht="26.1" customHeight="1">
      <c r="A548" s="94"/>
      <c r="B548" s="1">
        <v>810</v>
      </c>
      <c r="C548" s="93"/>
      <c r="D548" s="8">
        <v>4113</v>
      </c>
      <c r="E548" s="100" t="s">
        <v>136</v>
      </c>
      <c r="F548" s="42">
        <v>0</v>
      </c>
      <c r="G548" s="42">
        <v>0</v>
      </c>
      <c r="H548" s="67">
        <v>0</v>
      </c>
    </row>
    <row r="549" spans="1:8" s="93" customFormat="1" ht="26.1" customHeight="1">
      <c r="A549" s="94"/>
      <c r="B549" s="1">
        <v>810</v>
      </c>
      <c r="D549" s="36">
        <v>4114</v>
      </c>
      <c r="E549" s="93" t="s">
        <v>137</v>
      </c>
      <c r="F549" s="67">
        <v>8900</v>
      </c>
      <c r="G549" s="67">
        <v>8859</v>
      </c>
      <c r="H549" s="67">
        <f t="shared" si="24"/>
        <v>99.539325842696627</v>
      </c>
    </row>
    <row r="550" spans="1:8" ht="26.1" customHeight="1">
      <c r="A550" s="94"/>
      <c r="B550" s="1">
        <v>810</v>
      </c>
      <c r="C550" s="93"/>
      <c r="D550" s="8">
        <v>4115</v>
      </c>
      <c r="E550" s="9" t="s">
        <v>74</v>
      </c>
      <c r="F550" s="67">
        <v>500</v>
      </c>
      <c r="G550" s="67">
        <v>460</v>
      </c>
      <c r="H550" s="67">
        <f t="shared" si="24"/>
        <v>92</v>
      </c>
    </row>
    <row r="551" spans="1:8" ht="18.75" customHeight="1">
      <c r="A551" s="94"/>
      <c r="B551" s="36"/>
      <c r="C551" s="10">
        <v>411</v>
      </c>
      <c r="D551" s="21"/>
      <c r="E551" s="2" t="s">
        <v>1</v>
      </c>
      <c r="F551" s="58">
        <f>F546+F547+F548+F549+F550</f>
        <v>27100</v>
      </c>
      <c r="G551" s="58">
        <f>G546+G547+G548+G549+G550</f>
        <v>26869</v>
      </c>
      <c r="H551" s="260">
        <f t="shared" si="24"/>
        <v>99.147601476014756</v>
      </c>
    </row>
    <row r="552" spans="1:8" ht="26.1" customHeight="1">
      <c r="A552" s="94"/>
      <c r="B552" s="1">
        <v>810</v>
      </c>
      <c r="C552" s="93"/>
      <c r="D552" s="8">
        <v>4121</v>
      </c>
      <c r="E552" s="9" t="s">
        <v>84</v>
      </c>
      <c r="F552" s="42">
        <v>2100</v>
      </c>
      <c r="G552" s="42">
        <v>2016</v>
      </c>
      <c r="H552" s="67">
        <f t="shared" si="24"/>
        <v>96</v>
      </c>
    </row>
    <row r="553" spans="1:8" ht="26.1" customHeight="1">
      <c r="A553" s="94"/>
      <c r="B553" s="1">
        <v>810</v>
      </c>
      <c r="C553" s="93"/>
      <c r="D553" s="8">
        <v>4122</v>
      </c>
      <c r="E553" s="9" t="s">
        <v>86</v>
      </c>
      <c r="F553" s="42">
        <v>0</v>
      </c>
      <c r="G553" s="42">
        <v>0</v>
      </c>
      <c r="H553" s="67">
        <v>0</v>
      </c>
    </row>
    <row r="554" spans="1:8" ht="26.1" customHeight="1">
      <c r="A554" s="94"/>
      <c r="B554" s="1">
        <v>810</v>
      </c>
      <c r="C554" s="93"/>
      <c r="D554" s="8">
        <v>4123</v>
      </c>
      <c r="E554" s="9" t="s">
        <v>87</v>
      </c>
      <c r="F554" s="42">
        <v>0</v>
      </c>
      <c r="G554" s="42">
        <v>0</v>
      </c>
      <c r="H554" s="67">
        <v>0</v>
      </c>
    </row>
    <row r="555" spans="1:8" ht="26.1" customHeight="1">
      <c r="A555" s="94"/>
      <c r="B555" s="1">
        <v>810</v>
      </c>
      <c r="C555" s="93"/>
      <c r="D555" s="8">
        <v>4125</v>
      </c>
      <c r="E555" s="9" t="s">
        <v>85</v>
      </c>
      <c r="F555" s="42">
        <v>1150</v>
      </c>
      <c r="G555" s="42">
        <v>1104</v>
      </c>
      <c r="H555" s="67">
        <f t="shared" si="24"/>
        <v>96</v>
      </c>
    </row>
    <row r="556" spans="1:8" ht="26.1" customHeight="1">
      <c r="A556" s="94"/>
      <c r="B556" s="1">
        <v>810</v>
      </c>
      <c r="C556" s="93"/>
      <c r="D556" s="8">
        <v>4129</v>
      </c>
      <c r="E556" s="9" t="s">
        <v>88</v>
      </c>
      <c r="F556" s="42">
        <v>0</v>
      </c>
      <c r="G556" s="42">
        <v>0</v>
      </c>
      <c r="H556" s="67">
        <v>0</v>
      </c>
    </row>
    <row r="557" spans="1:8" ht="19.5" customHeight="1">
      <c r="A557" s="94"/>
      <c r="B557" s="36"/>
      <c r="C557" s="10">
        <v>412</v>
      </c>
      <c r="D557" s="21"/>
      <c r="E557" s="28" t="s">
        <v>5</v>
      </c>
      <c r="F557" s="71">
        <f>F552+F553+F554+F555+F556</f>
        <v>3250</v>
      </c>
      <c r="G557" s="71">
        <f>G552+G553+G554+G555+G556</f>
        <v>3120</v>
      </c>
      <c r="H557" s="260">
        <f t="shared" si="24"/>
        <v>96</v>
      </c>
    </row>
    <row r="558" spans="1:8" ht="22.5" customHeight="1">
      <c r="A558" s="94"/>
      <c r="B558" s="1">
        <v>810</v>
      </c>
      <c r="C558" s="93"/>
      <c r="D558" s="8">
        <v>4131</v>
      </c>
      <c r="E558" s="9" t="s">
        <v>6</v>
      </c>
      <c r="F558" s="42">
        <v>0</v>
      </c>
      <c r="G558" s="42">
        <v>0</v>
      </c>
      <c r="H558" s="67">
        <v>0</v>
      </c>
    </row>
    <row r="559" spans="1:8" ht="23.25" customHeight="1">
      <c r="A559" s="94"/>
      <c r="B559" s="1">
        <v>435</v>
      </c>
      <c r="C559" s="93"/>
      <c r="D559" s="8">
        <v>4134</v>
      </c>
      <c r="E559" s="9" t="s">
        <v>28</v>
      </c>
      <c r="F559" s="67">
        <v>18300</v>
      </c>
      <c r="G559" s="67">
        <v>18298.7</v>
      </c>
      <c r="H559" s="67">
        <f t="shared" si="24"/>
        <v>99.99289617486339</v>
      </c>
    </row>
    <row r="560" spans="1:8" ht="20.25" customHeight="1">
      <c r="A560" s="94"/>
      <c r="B560" s="1">
        <v>810</v>
      </c>
      <c r="C560" s="110"/>
      <c r="D560" s="111">
        <v>4139</v>
      </c>
      <c r="E560" s="9" t="s">
        <v>90</v>
      </c>
      <c r="F560" s="67">
        <v>0</v>
      </c>
      <c r="G560" s="67">
        <v>0</v>
      </c>
      <c r="H560" s="67">
        <v>0</v>
      </c>
    </row>
    <row r="561" spans="1:9" ht="21.75" customHeight="1">
      <c r="A561" s="94"/>
      <c r="B561" s="36"/>
      <c r="C561" s="47">
        <v>413</v>
      </c>
      <c r="D561" s="28"/>
      <c r="E561" s="28" t="s">
        <v>3</v>
      </c>
      <c r="F561" s="58">
        <f>SUM(F558:F560)</f>
        <v>18300</v>
      </c>
      <c r="G561" s="58">
        <f>SUM(G558:G560)</f>
        <v>18298.7</v>
      </c>
      <c r="H561" s="260">
        <f t="shared" si="24"/>
        <v>99.99289617486339</v>
      </c>
    </row>
    <row r="562" spans="1:9" ht="21.75" customHeight="1">
      <c r="A562" s="94"/>
      <c r="B562" s="1">
        <v>412</v>
      </c>
      <c r="C562" s="10"/>
      <c r="D562" s="8">
        <v>4142</v>
      </c>
      <c r="E562" s="7" t="s">
        <v>191</v>
      </c>
      <c r="F562" s="42">
        <v>0</v>
      </c>
      <c r="G562" s="42">
        <v>0</v>
      </c>
      <c r="H562" s="67">
        <v>0</v>
      </c>
    </row>
    <row r="563" spans="1:9" ht="19.5" customHeight="1">
      <c r="A563" s="94"/>
      <c r="B563" s="36"/>
      <c r="C563" s="10">
        <v>414</v>
      </c>
      <c r="D563" s="28"/>
      <c r="E563" s="28" t="s">
        <v>192</v>
      </c>
      <c r="F563" s="58">
        <f>F562</f>
        <v>0</v>
      </c>
      <c r="G563" s="58">
        <f>G562</f>
        <v>0</v>
      </c>
      <c r="H563" s="260">
        <v>0</v>
      </c>
    </row>
    <row r="564" spans="1:9" ht="26.1" customHeight="1">
      <c r="A564" s="94"/>
      <c r="B564" s="1">
        <v>412</v>
      </c>
      <c r="C564" s="93"/>
      <c r="D564" s="8">
        <v>4161</v>
      </c>
      <c r="E564" s="9" t="s">
        <v>154</v>
      </c>
      <c r="F564" s="42">
        <v>150000</v>
      </c>
      <c r="G564" s="42">
        <v>150000</v>
      </c>
      <c r="H564" s="67">
        <f t="shared" si="24"/>
        <v>100</v>
      </c>
    </row>
    <row r="565" spans="1:9" ht="26.1" customHeight="1" thickBot="1">
      <c r="A565" s="94"/>
      <c r="B565" s="36"/>
      <c r="C565" s="45">
        <v>416</v>
      </c>
      <c r="D565" s="46"/>
      <c r="E565" s="17" t="s">
        <v>91</v>
      </c>
      <c r="F565" s="59">
        <f>F564</f>
        <v>150000</v>
      </c>
      <c r="G565" s="59">
        <f>G564</f>
        <v>150000</v>
      </c>
      <c r="H565" s="71">
        <f t="shared" si="24"/>
        <v>100</v>
      </c>
    </row>
    <row r="566" spans="1:9" ht="33.75" customHeight="1" thickTop="1" thickBot="1">
      <c r="A566" s="286" t="s">
        <v>48</v>
      </c>
      <c r="B566" s="289"/>
      <c r="C566" s="289"/>
      <c r="D566" s="289"/>
      <c r="E566" s="290"/>
      <c r="F566" s="242">
        <f>F565+F561+F557+F551+F563</f>
        <v>198650</v>
      </c>
      <c r="G566" s="242">
        <f>G565+G561+G557+G551+G563</f>
        <v>198287.7</v>
      </c>
      <c r="H566" s="240">
        <f t="shared" si="24"/>
        <v>99.817618927762396</v>
      </c>
      <c r="I566" s="262"/>
    </row>
    <row r="567" spans="1:9" ht="6" hidden="1" customHeight="1" thickBot="1">
      <c r="A567" s="134"/>
      <c r="B567" s="135"/>
      <c r="C567" s="135"/>
      <c r="D567" s="135"/>
      <c r="E567" s="135"/>
      <c r="F567" s="83"/>
      <c r="G567" s="83"/>
      <c r="H567" s="67" t="e">
        <f t="shared" si="24"/>
        <v>#DIV/0!</v>
      </c>
    </row>
    <row r="568" spans="1:9" ht="32.25" customHeight="1" thickBot="1">
      <c r="A568" s="259">
        <v>19</v>
      </c>
      <c r="B568" s="283" t="s">
        <v>201</v>
      </c>
      <c r="C568" s="324"/>
      <c r="D568" s="324"/>
      <c r="E568" s="324"/>
      <c r="F568" s="257"/>
      <c r="G568" s="257"/>
      <c r="H568" s="275"/>
    </row>
    <row r="569" spans="1:9" ht="26.1" customHeight="1">
      <c r="A569" s="94"/>
      <c r="B569" s="18">
        <v>810</v>
      </c>
      <c r="C569" s="93"/>
      <c r="D569" s="34">
        <v>4111</v>
      </c>
      <c r="E569" s="33" t="s">
        <v>97</v>
      </c>
      <c r="F569" s="67">
        <v>42900</v>
      </c>
      <c r="G569" s="67">
        <v>42875.85</v>
      </c>
      <c r="H569" s="67">
        <f t="shared" si="24"/>
        <v>99.943706293706285</v>
      </c>
    </row>
    <row r="570" spans="1:9" ht="26.1" customHeight="1">
      <c r="A570" s="94"/>
      <c r="B570" s="1">
        <v>810</v>
      </c>
      <c r="C570" s="93"/>
      <c r="D570" s="8">
        <v>4112</v>
      </c>
      <c r="E570" s="9" t="s">
        <v>82</v>
      </c>
      <c r="F570" s="66">
        <v>5800</v>
      </c>
      <c r="G570" s="66">
        <v>5759.45</v>
      </c>
      <c r="H570" s="67">
        <f t="shared" si="24"/>
        <v>99.300862068965515</v>
      </c>
    </row>
    <row r="571" spans="1:9" ht="26.1" customHeight="1">
      <c r="A571" s="94"/>
      <c r="B571" s="1">
        <v>810</v>
      </c>
      <c r="C571" s="93"/>
      <c r="D571" s="8">
        <v>4113</v>
      </c>
      <c r="E571" s="100" t="s">
        <v>136</v>
      </c>
      <c r="F571" s="42">
        <v>12300</v>
      </c>
      <c r="G571" s="42">
        <v>12267.71</v>
      </c>
      <c r="H571" s="67">
        <f t="shared" si="24"/>
        <v>99.737479674796731</v>
      </c>
    </row>
    <row r="572" spans="1:9" s="93" customFormat="1" ht="26.1" customHeight="1">
      <c r="A572" s="94"/>
      <c r="B572" s="1">
        <v>810</v>
      </c>
      <c r="D572" s="36">
        <v>4114</v>
      </c>
      <c r="E572" s="93" t="s">
        <v>137</v>
      </c>
      <c r="F572" s="67">
        <v>10000</v>
      </c>
      <c r="G572" s="67">
        <v>9972.74</v>
      </c>
      <c r="H572" s="67">
        <f t="shared" si="24"/>
        <v>99.727400000000003</v>
      </c>
    </row>
    <row r="573" spans="1:9" ht="26.1" customHeight="1">
      <c r="A573" s="94"/>
      <c r="B573" s="1">
        <v>810</v>
      </c>
      <c r="C573" s="93"/>
      <c r="D573" s="8">
        <v>4115</v>
      </c>
      <c r="E573" s="9" t="s">
        <v>74</v>
      </c>
      <c r="F573" s="67">
        <v>900</v>
      </c>
      <c r="G573" s="67">
        <v>863.95</v>
      </c>
      <c r="H573" s="67">
        <f t="shared" si="24"/>
        <v>95.994444444444454</v>
      </c>
    </row>
    <row r="574" spans="1:9" ht="18" customHeight="1">
      <c r="A574" s="94"/>
      <c r="B574" s="36"/>
      <c r="C574" s="10">
        <v>411</v>
      </c>
      <c r="D574" s="21"/>
      <c r="E574" s="2" t="s">
        <v>1</v>
      </c>
      <c r="F574" s="58">
        <f>F569+F570+F571+F572+F573</f>
        <v>71900</v>
      </c>
      <c r="G574" s="58">
        <f>G569+G570+G571+G572+G573</f>
        <v>71739.7</v>
      </c>
      <c r="H574" s="260">
        <f t="shared" si="24"/>
        <v>99.777051460361605</v>
      </c>
    </row>
    <row r="575" spans="1:9" ht="26.1" customHeight="1">
      <c r="A575" s="94"/>
      <c r="B575" s="1">
        <v>810</v>
      </c>
      <c r="C575" s="93"/>
      <c r="D575" s="8">
        <v>4121</v>
      </c>
      <c r="E575" s="9" t="s">
        <v>84</v>
      </c>
      <c r="F575" s="42">
        <v>7600</v>
      </c>
      <c r="G575" s="42">
        <v>7584.32</v>
      </c>
      <c r="H575" s="67">
        <f t="shared" si="24"/>
        <v>99.793684210526308</v>
      </c>
    </row>
    <row r="576" spans="1:9" ht="26.1" customHeight="1">
      <c r="A576" s="94"/>
      <c r="B576" s="1">
        <v>810</v>
      </c>
      <c r="C576" s="93"/>
      <c r="D576" s="8">
        <v>4122</v>
      </c>
      <c r="E576" s="9" t="s">
        <v>86</v>
      </c>
      <c r="F576" s="42">
        <v>0</v>
      </c>
      <c r="G576" s="42">
        <v>0</v>
      </c>
      <c r="H576" s="67">
        <v>0</v>
      </c>
    </row>
    <row r="577" spans="1:10" ht="26.1" customHeight="1">
      <c r="A577" s="94"/>
      <c r="B577" s="1">
        <v>810</v>
      </c>
      <c r="C577" s="93"/>
      <c r="D577" s="8">
        <v>4123</v>
      </c>
      <c r="E577" s="9" t="s">
        <v>87</v>
      </c>
      <c r="F577" s="42">
        <v>0</v>
      </c>
      <c r="G577" s="42">
        <v>0</v>
      </c>
      <c r="H577" s="67">
        <v>0</v>
      </c>
    </row>
    <row r="578" spans="1:10" ht="26.1" customHeight="1">
      <c r="A578" s="94"/>
      <c r="B578" s="1">
        <v>810</v>
      </c>
      <c r="C578" s="93"/>
      <c r="D578" s="8">
        <v>4125</v>
      </c>
      <c r="E578" s="9" t="s">
        <v>85</v>
      </c>
      <c r="F578" s="42">
        <v>4050</v>
      </c>
      <c r="G578" s="42">
        <v>4005.52</v>
      </c>
      <c r="H578" s="67">
        <f t="shared" si="24"/>
        <v>98.901728395061724</v>
      </c>
    </row>
    <row r="579" spans="1:10" ht="26.1" customHeight="1">
      <c r="A579" s="94"/>
      <c r="B579" s="1">
        <v>810</v>
      </c>
      <c r="C579" s="93"/>
      <c r="D579" s="8">
        <v>4129</v>
      </c>
      <c r="E579" s="9" t="s">
        <v>88</v>
      </c>
      <c r="F579" s="42">
        <v>3000</v>
      </c>
      <c r="G579" s="42">
        <v>2996.1</v>
      </c>
      <c r="H579" s="67">
        <f t="shared" si="24"/>
        <v>99.86999999999999</v>
      </c>
    </row>
    <row r="580" spans="1:10" ht="19.5" customHeight="1">
      <c r="A580" s="94"/>
      <c r="B580" s="36"/>
      <c r="C580" s="10">
        <v>412</v>
      </c>
      <c r="D580" s="21"/>
      <c r="E580" s="28" t="s">
        <v>5</v>
      </c>
      <c r="F580" s="71">
        <f>F575+F576+F577+F578+F579</f>
        <v>14650</v>
      </c>
      <c r="G580" s="71">
        <f>G575+G576+G577+G578+G579</f>
        <v>14585.94</v>
      </c>
      <c r="H580" s="260">
        <f t="shared" si="24"/>
        <v>99.562730375426625</v>
      </c>
    </row>
    <row r="581" spans="1:10" ht="22.5" customHeight="1">
      <c r="A581" s="94"/>
      <c r="B581" s="1">
        <v>810</v>
      </c>
      <c r="C581" s="93"/>
      <c r="D581" s="8">
        <v>4131</v>
      </c>
      <c r="E581" s="9" t="s">
        <v>6</v>
      </c>
      <c r="F581" s="42">
        <v>16000</v>
      </c>
      <c r="G581" s="42">
        <v>15863.09</v>
      </c>
      <c r="H581" s="67">
        <f t="shared" si="24"/>
        <v>99.144312499999998</v>
      </c>
    </row>
    <row r="582" spans="1:10" ht="23.25" customHeight="1">
      <c r="A582" s="94"/>
      <c r="B582" s="1">
        <v>435</v>
      </c>
      <c r="C582" s="93"/>
      <c r="D582" s="8">
        <v>4134</v>
      </c>
      <c r="E582" s="9" t="s">
        <v>28</v>
      </c>
      <c r="F582" s="67">
        <v>5700</v>
      </c>
      <c r="G582" s="67">
        <v>5644.02</v>
      </c>
      <c r="H582" s="67">
        <f t="shared" si="24"/>
        <v>99.017894736842109</v>
      </c>
    </row>
    <row r="583" spans="1:10" ht="20.25" customHeight="1">
      <c r="A583" s="94"/>
      <c r="B583" s="1">
        <v>810</v>
      </c>
      <c r="C583" s="110"/>
      <c r="D583" s="111">
        <v>4139</v>
      </c>
      <c r="E583" s="9" t="s">
        <v>90</v>
      </c>
      <c r="F583" s="67">
        <v>35500</v>
      </c>
      <c r="G583" s="67">
        <v>35350.39</v>
      </c>
      <c r="H583" s="67">
        <f t="shared" si="24"/>
        <v>99.578563380281693</v>
      </c>
    </row>
    <row r="584" spans="1:10" ht="21.75" customHeight="1" thickBot="1">
      <c r="A584" s="94"/>
      <c r="B584" s="36"/>
      <c r="C584" s="47">
        <v>413</v>
      </c>
      <c r="D584" s="28"/>
      <c r="E584" s="28" t="s">
        <v>3</v>
      </c>
      <c r="F584" s="58">
        <f>SUM(F581:F583)</f>
        <v>57200</v>
      </c>
      <c r="G584" s="58">
        <f>SUM(G581:G583)</f>
        <v>56857.5</v>
      </c>
      <c r="H584" s="71">
        <f t="shared" si="24"/>
        <v>99.401223776223773</v>
      </c>
    </row>
    <row r="585" spans="1:10" ht="30" customHeight="1" thickTop="1" thickBot="1">
      <c r="A585" s="286" t="s">
        <v>202</v>
      </c>
      <c r="B585" s="289"/>
      <c r="C585" s="289"/>
      <c r="D585" s="289"/>
      <c r="E585" s="290"/>
      <c r="F585" s="243">
        <f>F584+F580+F574</f>
        <v>143750</v>
      </c>
      <c r="G585" s="243">
        <f>G584+G580+G574</f>
        <v>143183.14000000001</v>
      </c>
      <c r="H585" s="240">
        <f t="shared" si="24"/>
        <v>99.605662608695667</v>
      </c>
    </row>
    <row r="586" spans="1:10" ht="14.25" customHeight="1">
      <c r="A586" s="109"/>
      <c r="B586" s="43"/>
      <c r="C586" s="43"/>
      <c r="D586" s="43"/>
      <c r="E586" s="43"/>
      <c r="F586" s="65"/>
      <c r="G586" s="65"/>
      <c r="H586" s="224"/>
    </row>
    <row r="587" spans="1:10" ht="33.75" customHeight="1" thickBot="1">
      <c r="A587" s="109"/>
      <c r="B587" s="43"/>
      <c r="C587" s="43"/>
      <c r="D587" s="43"/>
      <c r="E587" s="43"/>
      <c r="F587" s="65"/>
      <c r="G587" s="65"/>
      <c r="H587" s="224"/>
    </row>
    <row r="588" spans="1:10" ht="21.75" customHeight="1">
      <c r="A588" s="11" t="s">
        <v>60</v>
      </c>
      <c r="B588" s="12" t="s">
        <v>62</v>
      </c>
      <c r="C588" s="11" t="s">
        <v>32</v>
      </c>
      <c r="D588" s="13" t="s">
        <v>32</v>
      </c>
      <c r="E588" s="5" t="s">
        <v>59</v>
      </c>
      <c r="F588" s="154" t="s">
        <v>209</v>
      </c>
      <c r="G588" s="315" t="s">
        <v>210</v>
      </c>
      <c r="H588" s="343" t="s">
        <v>204</v>
      </c>
    </row>
    <row r="589" spans="1:10" ht="19.5" customHeight="1" thickBot="1">
      <c r="A589" s="14" t="s">
        <v>61</v>
      </c>
      <c r="B589" s="73" t="s">
        <v>61</v>
      </c>
      <c r="C589" s="72" t="s">
        <v>61</v>
      </c>
      <c r="D589" s="2" t="s">
        <v>61</v>
      </c>
      <c r="E589" s="74"/>
      <c r="F589" s="155">
        <v>2010</v>
      </c>
      <c r="G589" s="316"/>
      <c r="H589" s="344"/>
      <c r="J589" s="262"/>
    </row>
    <row r="590" spans="1:10" ht="41.45" customHeight="1" thickBot="1">
      <c r="A590" s="256">
        <v>20</v>
      </c>
      <c r="B590" s="283" t="s">
        <v>112</v>
      </c>
      <c r="C590" s="284"/>
      <c r="D590" s="284"/>
      <c r="E590" s="284"/>
      <c r="F590" s="284"/>
      <c r="G590" s="258"/>
      <c r="H590" s="269"/>
    </row>
    <row r="591" spans="1:10" ht="24.95" customHeight="1">
      <c r="A591" s="94"/>
      <c r="B591" s="18">
        <v>111</v>
      </c>
      <c r="C591" s="93"/>
      <c r="D591" s="34">
        <v>4111</v>
      </c>
      <c r="E591" s="33" t="s">
        <v>97</v>
      </c>
      <c r="F591" s="133">
        <v>350100</v>
      </c>
      <c r="G591" s="133">
        <v>324255.25</v>
      </c>
      <c r="H591" s="67">
        <f t="shared" ref="H591:H648" si="25">G591/F591*100</f>
        <v>92.617894887175083</v>
      </c>
    </row>
    <row r="592" spans="1:10" ht="24.95" customHeight="1">
      <c r="A592" s="94"/>
      <c r="B592" s="1">
        <v>111</v>
      </c>
      <c r="C592" s="93"/>
      <c r="D592" s="8">
        <v>4112</v>
      </c>
      <c r="E592" s="9" t="s">
        <v>82</v>
      </c>
      <c r="F592" s="136">
        <v>46200</v>
      </c>
      <c r="G592" s="136">
        <v>43308.05</v>
      </c>
      <c r="H592" s="67">
        <f t="shared" si="25"/>
        <v>93.74036796536798</v>
      </c>
    </row>
    <row r="593" spans="1:8" ht="24.95" customHeight="1">
      <c r="A593" s="94"/>
      <c r="B593" s="15">
        <v>111</v>
      </c>
      <c r="C593" s="93"/>
      <c r="D593" s="8">
        <v>4113</v>
      </c>
      <c r="E593" s="100" t="s">
        <v>136</v>
      </c>
      <c r="F593" s="86">
        <v>126700</v>
      </c>
      <c r="G593" s="86">
        <v>115489.06</v>
      </c>
      <c r="H593" s="67">
        <f t="shared" si="25"/>
        <v>91.151586424625094</v>
      </c>
    </row>
    <row r="594" spans="1:8" ht="24.95" customHeight="1">
      <c r="A594" s="94"/>
      <c r="B594" s="15">
        <v>111</v>
      </c>
      <c r="C594" s="93"/>
      <c r="D594" s="36">
        <v>4114</v>
      </c>
      <c r="E594" s="9" t="s">
        <v>137</v>
      </c>
      <c r="F594" s="133">
        <v>55100</v>
      </c>
      <c r="G594" s="133">
        <v>48352.72</v>
      </c>
      <c r="H594" s="67">
        <f t="shared" si="25"/>
        <v>87.754482758620682</v>
      </c>
    </row>
    <row r="595" spans="1:8" ht="24.95" customHeight="1">
      <c r="A595" s="94"/>
      <c r="B595" s="1">
        <v>111</v>
      </c>
      <c r="C595" s="93"/>
      <c r="D595" s="8">
        <v>4115</v>
      </c>
      <c r="E595" s="9" t="s">
        <v>74</v>
      </c>
      <c r="F595" s="133">
        <v>8240</v>
      </c>
      <c r="G595" s="133">
        <v>6496.53</v>
      </c>
      <c r="H595" s="67">
        <f t="shared" si="25"/>
        <v>78.841383495145621</v>
      </c>
    </row>
    <row r="596" spans="1:8" ht="21.75" customHeight="1">
      <c r="A596" s="94"/>
      <c r="B596" s="36"/>
      <c r="C596" s="10">
        <v>411</v>
      </c>
      <c r="D596" s="21"/>
      <c r="E596" s="2" t="s">
        <v>1</v>
      </c>
      <c r="F596" s="58">
        <f>F591+F592+F593+F594+F595</f>
        <v>586340</v>
      </c>
      <c r="G596" s="58">
        <f>G591+G592+G593+G594+G595</f>
        <v>537901.61</v>
      </c>
      <c r="H596" s="260">
        <f t="shared" si="25"/>
        <v>91.738856294982426</v>
      </c>
    </row>
    <row r="597" spans="1:8" ht="22.5" customHeight="1">
      <c r="A597" s="94"/>
      <c r="B597" s="1">
        <v>111</v>
      </c>
      <c r="C597" s="93"/>
      <c r="D597" s="8">
        <v>4121</v>
      </c>
      <c r="E597" s="9" t="s">
        <v>84</v>
      </c>
      <c r="F597" s="86">
        <v>64000</v>
      </c>
      <c r="G597" s="86">
        <v>62340.47</v>
      </c>
      <c r="H597" s="67">
        <f t="shared" si="25"/>
        <v>97.406984375000008</v>
      </c>
    </row>
    <row r="598" spans="1:8" ht="24.95" customHeight="1">
      <c r="A598" s="94"/>
      <c r="B598" s="1">
        <v>111</v>
      </c>
      <c r="C598" s="93"/>
      <c r="D598" s="8">
        <v>4122</v>
      </c>
      <c r="E598" s="9" t="s">
        <v>86</v>
      </c>
      <c r="F598" s="86">
        <v>22200</v>
      </c>
      <c r="G598" s="86">
        <v>21346.15</v>
      </c>
      <c r="H598" s="67">
        <f t="shared" si="25"/>
        <v>96.153828828828836</v>
      </c>
    </row>
    <row r="599" spans="1:8" ht="24.95" customHeight="1">
      <c r="A599" s="94"/>
      <c r="B599" s="1">
        <v>111</v>
      </c>
      <c r="C599" s="93"/>
      <c r="D599" s="8">
        <v>4123</v>
      </c>
      <c r="E599" s="9" t="s">
        <v>87</v>
      </c>
      <c r="F599" s="86">
        <v>0</v>
      </c>
      <c r="G599" s="86">
        <v>0</v>
      </c>
      <c r="H599" s="67">
        <v>0</v>
      </c>
    </row>
    <row r="600" spans="1:8" ht="24.95" customHeight="1">
      <c r="A600" s="94"/>
      <c r="B600" s="1">
        <v>111</v>
      </c>
      <c r="C600" s="93"/>
      <c r="D600" s="8">
        <v>4125</v>
      </c>
      <c r="E600" s="9" t="s">
        <v>85</v>
      </c>
      <c r="F600" s="86">
        <v>40000</v>
      </c>
      <c r="G600" s="86">
        <v>38219.870000000003</v>
      </c>
      <c r="H600" s="67">
        <f t="shared" si="25"/>
        <v>95.549675000000008</v>
      </c>
    </row>
    <row r="601" spans="1:8" ht="24.95" customHeight="1">
      <c r="A601" s="94"/>
      <c r="B601" s="1">
        <v>111</v>
      </c>
      <c r="C601" s="93"/>
      <c r="D601" s="8">
        <v>4129</v>
      </c>
      <c r="E601" s="9" t="s">
        <v>88</v>
      </c>
      <c r="F601" s="86">
        <v>5000</v>
      </c>
      <c r="G601" s="86">
        <v>1000</v>
      </c>
      <c r="H601" s="67">
        <f t="shared" si="25"/>
        <v>20</v>
      </c>
    </row>
    <row r="602" spans="1:8" ht="19.5" customHeight="1">
      <c r="A602" s="94"/>
      <c r="B602" s="97"/>
      <c r="C602" s="10">
        <v>412</v>
      </c>
      <c r="D602" s="21"/>
      <c r="E602" s="28" t="s">
        <v>5</v>
      </c>
      <c r="F602" s="58">
        <f>F597+F598+F599+F600+F601</f>
        <v>131200</v>
      </c>
      <c r="G602" s="58">
        <f>G597+G598+G599+G600+G601</f>
        <v>122906.48999999999</v>
      </c>
      <c r="H602" s="260">
        <f t="shared" si="25"/>
        <v>93.678727134146328</v>
      </c>
    </row>
    <row r="603" spans="1:8" ht="24.95" customHeight="1">
      <c r="A603" s="94"/>
      <c r="B603" s="1">
        <v>111</v>
      </c>
      <c r="C603" s="110"/>
      <c r="D603" s="8">
        <v>4131</v>
      </c>
      <c r="E603" s="9" t="s">
        <v>6</v>
      </c>
      <c r="F603" s="86">
        <v>12000</v>
      </c>
      <c r="G603" s="86">
        <v>10469.14</v>
      </c>
      <c r="H603" s="67">
        <f t="shared" si="25"/>
        <v>87.242833333333323</v>
      </c>
    </row>
    <row r="604" spans="1:8" ht="24.95" customHeight="1">
      <c r="A604" s="94"/>
      <c r="B604" s="1">
        <v>111</v>
      </c>
      <c r="C604" s="110"/>
      <c r="D604" s="97">
        <v>4132</v>
      </c>
      <c r="E604" s="9" t="s">
        <v>10</v>
      </c>
      <c r="F604" s="86">
        <v>2000</v>
      </c>
      <c r="G604" s="86">
        <v>0</v>
      </c>
      <c r="H604" s="67">
        <f t="shared" si="25"/>
        <v>0</v>
      </c>
    </row>
    <row r="605" spans="1:8" ht="24.95" customHeight="1">
      <c r="A605" s="94"/>
      <c r="B605" s="1">
        <v>111</v>
      </c>
      <c r="C605" s="110"/>
      <c r="D605" s="8">
        <v>4135</v>
      </c>
      <c r="E605" s="9" t="s">
        <v>142</v>
      </c>
      <c r="F605" s="86">
        <v>16000</v>
      </c>
      <c r="G605" s="86">
        <v>13801.69</v>
      </c>
      <c r="H605" s="67">
        <f t="shared" si="25"/>
        <v>86.260562500000006</v>
      </c>
    </row>
    <row r="606" spans="1:8" ht="24.95" customHeight="1">
      <c r="A606" s="94"/>
      <c r="B606" s="1">
        <v>111</v>
      </c>
      <c r="C606" s="110"/>
      <c r="D606" s="8">
        <v>4139</v>
      </c>
      <c r="E606" s="33" t="s">
        <v>90</v>
      </c>
      <c r="F606" s="137">
        <v>10000</v>
      </c>
      <c r="G606" s="137">
        <v>2477.4299999999998</v>
      </c>
      <c r="H606" s="67">
        <f t="shared" si="25"/>
        <v>24.7743</v>
      </c>
    </row>
    <row r="607" spans="1:8" ht="24.95" customHeight="1" thickBot="1">
      <c r="A607" s="94"/>
      <c r="B607" s="1"/>
      <c r="C607" s="45">
        <v>413</v>
      </c>
      <c r="D607" s="32"/>
      <c r="E607" s="21" t="s">
        <v>3</v>
      </c>
      <c r="F607" s="58">
        <f>F603+F604+F605+F606</f>
        <v>40000</v>
      </c>
      <c r="G607" s="58">
        <f>G603+G604+G605+G606</f>
        <v>26748.260000000002</v>
      </c>
      <c r="H607" s="71">
        <f t="shared" si="25"/>
        <v>66.870650000000012</v>
      </c>
    </row>
    <row r="608" spans="1:8" ht="30.75" customHeight="1" thickTop="1" thickBot="1">
      <c r="A608" s="286" t="s">
        <v>26</v>
      </c>
      <c r="B608" s="289"/>
      <c r="C608" s="289"/>
      <c r="D608" s="289"/>
      <c r="E608" s="290"/>
      <c r="F608" s="236">
        <f>F607+F602+F596</f>
        <v>757540</v>
      </c>
      <c r="G608" s="236">
        <f>G607+G602+G596</f>
        <v>687556.36</v>
      </c>
      <c r="H608" s="240">
        <f t="shared" si="25"/>
        <v>90.761723473347942</v>
      </c>
    </row>
    <row r="609" spans="1:8" ht="42" customHeight="1" thickBot="1">
      <c r="A609" s="256">
        <v>21</v>
      </c>
      <c r="B609" s="283" t="s">
        <v>176</v>
      </c>
      <c r="C609" s="284"/>
      <c r="D609" s="284"/>
      <c r="E609" s="284"/>
      <c r="F609" s="284"/>
      <c r="G609" s="257"/>
      <c r="H609" s="265"/>
    </row>
    <row r="610" spans="1:8" ht="26.1" customHeight="1">
      <c r="A610" s="94"/>
      <c r="B610" s="18">
        <v>650</v>
      </c>
      <c r="C610" s="93"/>
      <c r="D610" s="34">
        <v>4111</v>
      </c>
      <c r="E610" s="33" t="s">
        <v>97</v>
      </c>
      <c r="F610" s="67">
        <v>357000</v>
      </c>
      <c r="G610" s="67">
        <v>337843.65</v>
      </c>
      <c r="H610" s="67">
        <f t="shared" si="25"/>
        <v>94.634075630252113</v>
      </c>
    </row>
    <row r="611" spans="1:8" ht="26.1" customHeight="1">
      <c r="A611" s="94"/>
      <c r="B611" s="1">
        <v>650</v>
      </c>
      <c r="C611" s="93"/>
      <c r="D611" s="8">
        <v>4112</v>
      </c>
      <c r="E611" s="9" t="s">
        <v>82</v>
      </c>
      <c r="F611" s="66">
        <v>46800</v>
      </c>
      <c r="G611" s="66">
        <v>45095.16</v>
      </c>
      <c r="H611" s="67">
        <f t="shared" si="25"/>
        <v>96.357179487179494</v>
      </c>
    </row>
    <row r="612" spans="1:8" ht="26.1" customHeight="1">
      <c r="A612" s="94"/>
      <c r="B612" s="1">
        <v>650</v>
      </c>
      <c r="C612" s="93"/>
      <c r="D612" s="8">
        <v>4113</v>
      </c>
      <c r="E612" s="100" t="s">
        <v>136</v>
      </c>
      <c r="F612" s="42">
        <v>125000</v>
      </c>
      <c r="G612" s="42">
        <v>120254.66</v>
      </c>
      <c r="H612" s="67">
        <f t="shared" si="25"/>
        <v>96.203727999999998</v>
      </c>
    </row>
    <row r="613" spans="1:8" ht="26.1" customHeight="1">
      <c r="A613" s="94"/>
      <c r="B613" s="1">
        <v>650</v>
      </c>
      <c r="C613" s="93"/>
      <c r="D613" s="36">
        <v>4114</v>
      </c>
      <c r="E613" s="93" t="s">
        <v>137</v>
      </c>
      <c r="F613" s="67">
        <v>51600</v>
      </c>
      <c r="G613" s="67">
        <v>50391.51</v>
      </c>
      <c r="H613" s="67">
        <f t="shared" si="25"/>
        <v>97.657965116279073</v>
      </c>
    </row>
    <row r="614" spans="1:8" ht="26.1" customHeight="1">
      <c r="A614" s="94"/>
      <c r="B614" s="1">
        <v>650</v>
      </c>
      <c r="C614" s="93"/>
      <c r="D614" s="8">
        <v>4115</v>
      </c>
      <c r="E614" s="9" t="s">
        <v>74</v>
      </c>
      <c r="F614" s="67">
        <v>8520</v>
      </c>
      <c r="G614" s="67">
        <v>6764.64</v>
      </c>
      <c r="H614" s="67">
        <f t="shared" si="25"/>
        <v>79.397183098591555</v>
      </c>
    </row>
    <row r="615" spans="1:8" ht="24" customHeight="1">
      <c r="A615" s="112"/>
      <c r="B615" s="34"/>
      <c r="C615" s="47">
        <v>411</v>
      </c>
      <c r="D615" s="21"/>
      <c r="E615" s="138" t="s">
        <v>1</v>
      </c>
      <c r="F615" s="58">
        <f>F610+F611+F612+F613+F614</f>
        <v>588920</v>
      </c>
      <c r="G615" s="58">
        <f>G610+G611+G612+G613+G614</f>
        <v>560349.62000000011</v>
      </c>
      <c r="H615" s="260">
        <f t="shared" si="25"/>
        <v>95.148682333763517</v>
      </c>
    </row>
    <row r="616" spans="1:8" ht="26.1" customHeight="1">
      <c r="A616" s="94"/>
      <c r="B616" s="1">
        <v>650</v>
      </c>
      <c r="C616" s="93"/>
      <c r="D616" s="8">
        <v>4121</v>
      </c>
      <c r="E616" s="33" t="s">
        <v>84</v>
      </c>
      <c r="F616" s="67">
        <v>46800</v>
      </c>
      <c r="G616" s="67">
        <v>45960.59</v>
      </c>
      <c r="H616" s="67">
        <f t="shared" si="25"/>
        <v>98.206388888888881</v>
      </c>
    </row>
    <row r="617" spans="1:8" ht="26.1" customHeight="1">
      <c r="A617" s="94"/>
      <c r="B617" s="1">
        <v>650</v>
      </c>
      <c r="C617" s="93"/>
      <c r="D617" s="8">
        <v>4122</v>
      </c>
      <c r="E617" s="9" t="s">
        <v>86</v>
      </c>
      <c r="F617" s="42">
        <v>17400</v>
      </c>
      <c r="G617" s="42">
        <v>16235.1</v>
      </c>
      <c r="H617" s="67">
        <f t="shared" si="25"/>
        <v>93.305172413793102</v>
      </c>
    </row>
    <row r="618" spans="1:8" s="93" customFormat="1" ht="26.1" customHeight="1">
      <c r="A618" s="94"/>
      <c r="B618" s="1">
        <v>650</v>
      </c>
      <c r="D618" s="8">
        <v>4123</v>
      </c>
      <c r="E618" s="9" t="s">
        <v>87</v>
      </c>
      <c r="F618" s="42">
        <v>0</v>
      </c>
      <c r="G618" s="42">
        <v>0</v>
      </c>
      <c r="H618" s="67">
        <v>0</v>
      </c>
    </row>
    <row r="619" spans="1:8" s="93" customFormat="1" ht="26.1" customHeight="1">
      <c r="A619" s="94"/>
      <c r="B619" s="1">
        <v>650</v>
      </c>
      <c r="D619" s="8">
        <v>4125</v>
      </c>
      <c r="E619" s="9" t="s">
        <v>85</v>
      </c>
      <c r="F619" s="42">
        <v>25500</v>
      </c>
      <c r="G619" s="42">
        <v>25487.87</v>
      </c>
      <c r="H619" s="67">
        <f t="shared" si="25"/>
        <v>99.952431372549015</v>
      </c>
    </row>
    <row r="620" spans="1:8" s="93" customFormat="1" ht="26.1" customHeight="1">
      <c r="A620" s="94"/>
      <c r="B620" s="1">
        <v>650</v>
      </c>
      <c r="D620" s="8">
        <v>4129</v>
      </c>
      <c r="E620" s="9" t="s">
        <v>88</v>
      </c>
      <c r="F620" s="42">
        <v>5000</v>
      </c>
      <c r="G620" s="42">
        <v>0</v>
      </c>
      <c r="H620" s="67">
        <f t="shared" si="25"/>
        <v>0</v>
      </c>
    </row>
    <row r="621" spans="1:8" ht="22.5" customHeight="1">
      <c r="A621" s="94"/>
      <c r="B621" s="36"/>
      <c r="C621" s="10">
        <v>412</v>
      </c>
      <c r="D621" s="21"/>
      <c r="E621" s="28" t="s">
        <v>5</v>
      </c>
      <c r="F621" s="58">
        <f>F616+F617+F618+F619+F620</f>
        <v>94700</v>
      </c>
      <c r="G621" s="58">
        <f>G616+G617+G618+G619+G620</f>
        <v>87683.56</v>
      </c>
      <c r="H621" s="260">
        <f t="shared" si="25"/>
        <v>92.590876451953534</v>
      </c>
    </row>
    <row r="622" spans="1:8" ht="26.1" customHeight="1">
      <c r="A622" s="94"/>
      <c r="B622" s="1">
        <v>650</v>
      </c>
      <c r="C622" s="110"/>
      <c r="D622" s="8">
        <v>4131</v>
      </c>
      <c r="E622" s="9" t="s">
        <v>6</v>
      </c>
      <c r="F622" s="42">
        <v>8000</v>
      </c>
      <c r="G622" s="42">
        <v>5381.88</v>
      </c>
      <c r="H622" s="67">
        <f t="shared" si="25"/>
        <v>67.273499999999999</v>
      </c>
    </row>
    <row r="623" spans="1:8" ht="26.1" customHeight="1">
      <c r="A623" s="94"/>
      <c r="B623" s="1">
        <v>650</v>
      </c>
      <c r="C623" s="110"/>
      <c r="D623" s="97">
        <v>4132</v>
      </c>
      <c r="E623" s="9" t="s">
        <v>10</v>
      </c>
      <c r="F623" s="42">
        <v>1500</v>
      </c>
      <c r="G623" s="42">
        <v>1063.5</v>
      </c>
      <c r="H623" s="67">
        <f t="shared" si="25"/>
        <v>70.899999999999991</v>
      </c>
    </row>
    <row r="624" spans="1:8" ht="26.1" customHeight="1">
      <c r="A624" s="94"/>
      <c r="B624" s="1">
        <v>650</v>
      </c>
      <c r="C624" s="110"/>
      <c r="D624" s="8">
        <v>4135</v>
      </c>
      <c r="E624" s="9" t="s">
        <v>142</v>
      </c>
      <c r="F624" s="42">
        <v>10000</v>
      </c>
      <c r="G624" s="42">
        <v>9967.08</v>
      </c>
      <c r="H624" s="67">
        <f t="shared" si="25"/>
        <v>99.6708</v>
      </c>
    </row>
    <row r="625" spans="1:8" ht="26.1" customHeight="1">
      <c r="A625" s="94"/>
      <c r="B625" s="1">
        <v>650</v>
      </c>
      <c r="C625" s="110"/>
      <c r="D625" s="8">
        <v>4139</v>
      </c>
      <c r="E625" s="33" t="s">
        <v>90</v>
      </c>
      <c r="F625" s="104">
        <v>57000</v>
      </c>
      <c r="G625" s="104">
        <v>56449.42</v>
      </c>
      <c r="H625" s="67">
        <f t="shared" si="25"/>
        <v>99.034070175438586</v>
      </c>
    </row>
    <row r="626" spans="1:8" ht="26.1" customHeight="1" thickBot="1">
      <c r="A626" s="94"/>
      <c r="B626" s="99"/>
      <c r="C626" s="27">
        <v>413</v>
      </c>
      <c r="D626" s="17"/>
      <c r="E626" s="46" t="s">
        <v>3</v>
      </c>
      <c r="F626" s="75">
        <f>F622+F623+F624+F625</f>
        <v>76500</v>
      </c>
      <c r="G626" s="75">
        <f>G622+G623+G624+G625</f>
        <v>72861.88</v>
      </c>
      <c r="H626" s="71">
        <f t="shared" si="25"/>
        <v>95.244287581699353</v>
      </c>
    </row>
    <row r="627" spans="1:8" ht="24.75" customHeight="1" thickTop="1" thickBot="1">
      <c r="A627" s="286" t="s">
        <v>38</v>
      </c>
      <c r="B627" s="289"/>
      <c r="C627" s="289"/>
      <c r="D627" s="289"/>
      <c r="E627" s="290"/>
      <c r="F627" s="236">
        <f>F626+F621+F615</f>
        <v>760120</v>
      </c>
      <c r="G627" s="236">
        <f>G626+G621+G615</f>
        <v>720895.06</v>
      </c>
      <c r="H627" s="240">
        <f t="shared" si="25"/>
        <v>94.839638478135029</v>
      </c>
    </row>
    <row r="628" spans="1:8" ht="21.75" customHeight="1">
      <c r="A628" s="11" t="s">
        <v>60</v>
      </c>
      <c r="B628" s="12" t="s">
        <v>62</v>
      </c>
      <c r="C628" s="11" t="s">
        <v>32</v>
      </c>
      <c r="D628" s="13" t="s">
        <v>32</v>
      </c>
      <c r="E628" s="5" t="s">
        <v>59</v>
      </c>
      <c r="F628" s="154" t="s">
        <v>209</v>
      </c>
      <c r="G628" s="315" t="s">
        <v>210</v>
      </c>
      <c r="H628" s="343" t="s">
        <v>204</v>
      </c>
    </row>
    <row r="629" spans="1:8" ht="22.5" customHeight="1" thickBot="1">
      <c r="A629" s="14" t="s">
        <v>61</v>
      </c>
      <c r="B629" s="73" t="s">
        <v>61</v>
      </c>
      <c r="C629" s="72" t="s">
        <v>61</v>
      </c>
      <c r="D629" s="2" t="s">
        <v>61</v>
      </c>
      <c r="E629" s="74"/>
      <c r="F629" s="155">
        <v>2010</v>
      </c>
      <c r="G629" s="316"/>
      <c r="H629" s="344"/>
    </row>
    <row r="630" spans="1:8" ht="39.75" customHeight="1" thickBot="1">
      <c r="A630" s="259">
        <v>22</v>
      </c>
      <c r="B630" s="283" t="s">
        <v>171</v>
      </c>
      <c r="C630" s="284"/>
      <c r="D630" s="284"/>
      <c r="E630" s="284"/>
      <c r="F630" s="284"/>
      <c r="G630" s="270"/>
      <c r="H630" s="265"/>
    </row>
    <row r="631" spans="1:8" ht="24.95" customHeight="1">
      <c r="A631" s="94"/>
      <c r="B631" s="18">
        <v>481</v>
      </c>
      <c r="C631" s="93"/>
      <c r="D631" s="34">
        <v>4111</v>
      </c>
      <c r="E631" s="33" t="s">
        <v>97</v>
      </c>
      <c r="F631" s="76">
        <v>261000</v>
      </c>
      <c r="G631" s="76">
        <v>259893.14</v>
      </c>
      <c r="H631" s="67">
        <f t="shared" si="25"/>
        <v>99.575915708812275</v>
      </c>
    </row>
    <row r="632" spans="1:8" ht="24.95" customHeight="1">
      <c r="A632" s="94"/>
      <c r="B632" s="1">
        <v>481</v>
      </c>
      <c r="C632" s="93"/>
      <c r="D632" s="8">
        <v>4112</v>
      </c>
      <c r="E632" s="9" t="s">
        <v>82</v>
      </c>
      <c r="F632" s="78">
        <v>35900</v>
      </c>
      <c r="G632" s="78">
        <v>34716.85</v>
      </c>
      <c r="H632" s="67">
        <f t="shared" si="25"/>
        <v>96.704317548746516</v>
      </c>
    </row>
    <row r="633" spans="1:8" ht="24.95" customHeight="1">
      <c r="A633" s="94"/>
      <c r="B633" s="1">
        <v>481</v>
      </c>
      <c r="C633" s="93"/>
      <c r="D633" s="8">
        <v>4113</v>
      </c>
      <c r="E633" s="100" t="s">
        <v>136</v>
      </c>
      <c r="F633" s="78">
        <v>92500</v>
      </c>
      <c r="G633" s="78">
        <v>92578.22</v>
      </c>
      <c r="H633" s="67">
        <f t="shared" si="25"/>
        <v>100.08456216216217</v>
      </c>
    </row>
    <row r="634" spans="1:8" ht="24.95" customHeight="1">
      <c r="A634" s="94"/>
      <c r="B634" s="1">
        <v>481</v>
      </c>
      <c r="C634" s="93"/>
      <c r="D634" s="36">
        <v>4114</v>
      </c>
      <c r="E634" s="93" t="s">
        <v>137</v>
      </c>
      <c r="F634" s="78">
        <v>38610</v>
      </c>
      <c r="G634" s="78">
        <v>38809.629999999997</v>
      </c>
      <c r="H634" s="260">
        <f t="shared" si="25"/>
        <v>100.5170422170422</v>
      </c>
    </row>
    <row r="635" spans="1:8" ht="24.95" customHeight="1">
      <c r="A635" s="94"/>
      <c r="B635" s="1">
        <v>481</v>
      </c>
      <c r="C635" s="93"/>
      <c r="D635" s="8">
        <v>4115</v>
      </c>
      <c r="E635" s="9" t="s">
        <v>74</v>
      </c>
      <c r="F635" s="78">
        <v>7500</v>
      </c>
      <c r="G635" s="78">
        <v>5207.83</v>
      </c>
      <c r="H635" s="67">
        <f t="shared" si="25"/>
        <v>69.437733333333327</v>
      </c>
    </row>
    <row r="636" spans="1:8" ht="24.95" customHeight="1">
      <c r="A636" s="94"/>
      <c r="B636" s="36"/>
      <c r="C636" s="10">
        <v>411</v>
      </c>
      <c r="D636" s="21"/>
      <c r="E636" s="2" t="s">
        <v>1</v>
      </c>
      <c r="F636" s="58">
        <f>F631+F632+F633+F634+F635</f>
        <v>435510</v>
      </c>
      <c r="G636" s="58">
        <f>G631+G632+G633+G634+G635</f>
        <v>431205.67</v>
      </c>
      <c r="H636" s="260">
        <f t="shared" si="25"/>
        <v>99.011657596840479</v>
      </c>
    </row>
    <row r="637" spans="1:8" ht="24.95" customHeight="1">
      <c r="A637" s="94"/>
      <c r="B637" s="1">
        <v>481</v>
      </c>
      <c r="C637" s="93"/>
      <c r="D637" s="8">
        <v>4121</v>
      </c>
      <c r="E637" s="9" t="s">
        <v>84</v>
      </c>
      <c r="F637" s="78">
        <v>38000</v>
      </c>
      <c r="G637" s="78">
        <v>38652.61</v>
      </c>
      <c r="H637" s="67">
        <f t="shared" si="25"/>
        <v>101.71739473684211</v>
      </c>
    </row>
    <row r="638" spans="1:8" ht="24.95" customHeight="1">
      <c r="A638" s="94"/>
      <c r="B638" s="1">
        <v>481</v>
      </c>
      <c r="C638" s="93"/>
      <c r="D638" s="8">
        <v>4122</v>
      </c>
      <c r="E638" s="9" t="s">
        <v>86</v>
      </c>
      <c r="F638" s="78">
        <v>15600</v>
      </c>
      <c r="G638" s="78">
        <v>14130.55</v>
      </c>
      <c r="H638" s="67">
        <f t="shared" si="25"/>
        <v>90.580448717948713</v>
      </c>
    </row>
    <row r="639" spans="1:8" ht="24.95" customHeight="1">
      <c r="A639" s="94"/>
      <c r="B639" s="1">
        <v>481</v>
      </c>
      <c r="C639" s="93"/>
      <c r="D639" s="8">
        <v>4123</v>
      </c>
      <c r="E639" s="9" t="s">
        <v>87</v>
      </c>
      <c r="F639" s="78">
        <v>0</v>
      </c>
      <c r="G639" s="78">
        <v>0</v>
      </c>
      <c r="H639" s="67">
        <v>0</v>
      </c>
    </row>
    <row r="640" spans="1:8" ht="24.95" customHeight="1">
      <c r="A640" s="94"/>
      <c r="B640" s="1">
        <v>481</v>
      </c>
      <c r="C640" s="93"/>
      <c r="D640" s="8">
        <v>4125</v>
      </c>
      <c r="E640" s="9" t="s">
        <v>85</v>
      </c>
      <c r="F640" s="78">
        <v>20000</v>
      </c>
      <c r="G640" s="78">
        <v>20598.36</v>
      </c>
      <c r="H640" s="67">
        <f t="shared" si="25"/>
        <v>102.99180000000001</v>
      </c>
    </row>
    <row r="641" spans="1:8" ht="24.95" customHeight="1">
      <c r="A641" s="94"/>
      <c r="B641" s="1">
        <v>481</v>
      </c>
      <c r="C641" s="93"/>
      <c r="D641" s="8">
        <v>4129</v>
      </c>
      <c r="E641" s="9" t="s">
        <v>88</v>
      </c>
      <c r="F641" s="78">
        <v>5000</v>
      </c>
      <c r="G641" s="78">
        <v>237</v>
      </c>
      <c r="H641" s="67">
        <f t="shared" si="25"/>
        <v>4.74</v>
      </c>
    </row>
    <row r="642" spans="1:8" ht="21.75" customHeight="1">
      <c r="A642" s="94"/>
      <c r="B642" s="36"/>
      <c r="C642" s="10">
        <v>412</v>
      </c>
      <c r="D642" s="21"/>
      <c r="E642" s="28" t="s">
        <v>5</v>
      </c>
      <c r="F642" s="58">
        <f>F637+F638+F639+F640+F641</f>
        <v>78600</v>
      </c>
      <c r="G642" s="58">
        <f>G637+G638+G639+G640+G641</f>
        <v>73618.52</v>
      </c>
      <c r="H642" s="260">
        <f t="shared" si="25"/>
        <v>93.662239185750636</v>
      </c>
    </row>
    <row r="643" spans="1:8" ht="24.95" customHeight="1">
      <c r="A643" s="94"/>
      <c r="B643" s="1">
        <v>481</v>
      </c>
      <c r="C643" s="139"/>
      <c r="D643" s="8">
        <v>4131</v>
      </c>
      <c r="E643" s="9" t="s">
        <v>6</v>
      </c>
      <c r="F643" s="42">
        <v>10000</v>
      </c>
      <c r="G643" s="42">
        <v>6498.96</v>
      </c>
      <c r="H643" s="67">
        <f t="shared" si="25"/>
        <v>64.989599999999996</v>
      </c>
    </row>
    <row r="644" spans="1:8" ht="24.95" customHeight="1">
      <c r="A644" s="94"/>
      <c r="B644" s="1">
        <v>481</v>
      </c>
      <c r="C644" s="110"/>
      <c r="D644" s="97">
        <v>4132</v>
      </c>
      <c r="E644" s="9" t="s">
        <v>10</v>
      </c>
      <c r="F644" s="42">
        <v>1000</v>
      </c>
      <c r="G644" s="42">
        <v>50</v>
      </c>
      <c r="H644" s="67">
        <f t="shared" si="25"/>
        <v>5</v>
      </c>
    </row>
    <row r="645" spans="1:8" ht="24.95" customHeight="1">
      <c r="A645" s="94"/>
      <c r="B645" s="1">
        <v>481</v>
      </c>
      <c r="C645" s="110"/>
      <c r="D645" s="8">
        <v>4135</v>
      </c>
      <c r="E645" s="9" t="s">
        <v>142</v>
      </c>
      <c r="F645" s="42">
        <v>8500</v>
      </c>
      <c r="G645" s="42">
        <v>8172.56</v>
      </c>
      <c r="H645" s="67">
        <f t="shared" si="25"/>
        <v>96.147764705882352</v>
      </c>
    </row>
    <row r="646" spans="1:8" ht="24.95" customHeight="1">
      <c r="A646" s="94"/>
      <c r="B646" s="1">
        <v>481</v>
      </c>
      <c r="C646" s="110"/>
      <c r="D646" s="8">
        <v>4139</v>
      </c>
      <c r="E646" s="33" t="s">
        <v>90</v>
      </c>
      <c r="F646" s="104">
        <v>264000</v>
      </c>
      <c r="G646" s="104">
        <v>152741.62</v>
      </c>
      <c r="H646" s="67">
        <f t="shared" si="25"/>
        <v>57.856674242424248</v>
      </c>
    </row>
    <row r="647" spans="1:8" ht="21" customHeight="1" thickBot="1">
      <c r="A647" s="108"/>
      <c r="B647" s="88"/>
      <c r="C647" s="29">
        <v>413</v>
      </c>
      <c r="D647" s="48"/>
      <c r="E647" s="49" t="s">
        <v>3</v>
      </c>
      <c r="F647" s="75">
        <f>F643+F644+F645+F646</f>
        <v>283500</v>
      </c>
      <c r="G647" s="75">
        <f>G643+G644+G645+G646</f>
        <v>167463.13999999998</v>
      </c>
      <c r="H647" s="71">
        <f t="shared" si="25"/>
        <v>59.069890652557312</v>
      </c>
    </row>
    <row r="648" spans="1:8" ht="35.25" customHeight="1" thickTop="1" thickBot="1">
      <c r="A648" s="286" t="s">
        <v>49</v>
      </c>
      <c r="B648" s="289"/>
      <c r="C648" s="289"/>
      <c r="D648" s="289"/>
      <c r="E648" s="290"/>
      <c r="F648" s="236">
        <f>F647+F642+F636</f>
        <v>797610</v>
      </c>
      <c r="G648" s="236">
        <f>G647+G642+G636</f>
        <v>672287.33</v>
      </c>
      <c r="H648" s="240">
        <f t="shared" si="25"/>
        <v>84.287725830919868</v>
      </c>
    </row>
    <row r="649" spans="1:8" ht="36.75" customHeight="1" thickBot="1">
      <c r="A649" s="259">
        <v>23</v>
      </c>
      <c r="B649" s="345" t="s">
        <v>199</v>
      </c>
      <c r="C649" s="346"/>
      <c r="D649" s="346"/>
      <c r="E649" s="346"/>
      <c r="F649" s="346"/>
      <c r="G649" s="276"/>
      <c r="H649" s="277"/>
    </row>
    <row r="650" spans="1:8" ht="21" customHeight="1">
      <c r="A650" s="176"/>
      <c r="B650" s="18">
        <v>650</v>
      </c>
      <c r="C650" s="93"/>
      <c r="D650" s="34">
        <v>4111</v>
      </c>
      <c r="E650" s="33" t="s">
        <v>97</v>
      </c>
      <c r="F650" s="42">
        <v>571100</v>
      </c>
      <c r="G650" s="42">
        <v>509427.39</v>
      </c>
      <c r="H650" s="67">
        <f t="shared" ref="H650:H713" si="26">G650/F650*100</f>
        <v>89.201083873227105</v>
      </c>
    </row>
    <row r="651" spans="1:8" ht="24.95" customHeight="1">
      <c r="A651" s="94"/>
      <c r="B651" s="18">
        <v>650</v>
      </c>
      <c r="C651" s="93"/>
      <c r="D651" s="34">
        <v>4112</v>
      </c>
      <c r="E651" s="33" t="s">
        <v>82</v>
      </c>
      <c r="F651" s="66">
        <v>72000</v>
      </c>
      <c r="G651" s="66">
        <v>67523.67</v>
      </c>
      <c r="H651" s="67">
        <f t="shared" si="26"/>
        <v>93.782875000000004</v>
      </c>
    </row>
    <row r="652" spans="1:8" ht="24.95" customHeight="1">
      <c r="A652" s="94"/>
      <c r="B652" s="1">
        <v>650</v>
      </c>
      <c r="C652" s="93"/>
      <c r="D652" s="8">
        <v>4113</v>
      </c>
      <c r="E652" s="100" t="s">
        <v>136</v>
      </c>
      <c r="F652" s="42">
        <v>186600</v>
      </c>
      <c r="G652" s="42">
        <v>180063.11</v>
      </c>
      <c r="H652" s="67">
        <f t="shared" si="26"/>
        <v>96.496843515541258</v>
      </c>
    </row>
    <row r="653" spans="1:8" ht="24.95" customHeight="1">
      <c r="A653" s="94"/>
      <c r="B653" s="1">
        <v>650</v>
      </c>
      <c r="C653" s="93"/>
      <c r="D653" s="36">
        <v>4114</v>
      </c>
      <c r="E653" s="93" t="s">
        <v>137</v>
      </c>
      <c r="F653" s="67">
        <v>85000</v>
      </c>
      <c r="G653" s="67">
        <v>75428.61</v>
      </c>
      <c r="H653" s="67">
        <f t="shared" si="26"/>
        <v>88.739541176470595</v>
      </c>
    </row>
    <row r="654" spans="1:8" ht="24.95" customHeight="1">
      <c r="A654" s="94"/>
      <c r="B654" s="1">
        <v>650</v>
      </c>
      <c r="C654" s="93"/>
      <c r="D654" s="8">
        <v>4115</v>
      </c>
      <c r="E654" s="9" t="s">
        <v>74</v>
      </c>
      <c r="F654" s="67">
        <v>14000</v>
      </c>
      <c r="G654" s="67">
        <v>10128.91</v>
      </c>
      <c r="H654" s="67">
        <f t="shared" si="26"/>
        <v>72.349357142857144</v>
      </c>
    </row>
    <row r="655" spans="1:8" ht="24.95" customHeight="1">
      <c r="A655" s="94"/>
      <c r="B655" s="36"/>
      <c r="C655" s="10">
        <v>411</v>
      </c>
      <c r="D655" s="21"/>
      <c r="E655" s="2" t="s">
        <v>1</v>
      </c>
      <c r="F655" s="58">
        <f>F650+F651+F652+F653+F654</f>
        <v>928700</v>
      </c>
      <c r="G655" s="58">
        <f>G650+G651+G652+G653+G654</f>
        <v>842571.69000000006</v>
      </c>
      <c r="H655" s="278">
        <f t="shared" si="26"/>
        <v>90.7259276407882</v>
      </c>
    </row>
    <row r="656" spans="1:8" ht="24.95" customHeight="1">
      <c r="A656" s="94"/>
      <c r="B656" s="1">
        <v>650</v>
      </c>
      <c r="C656" s="93"/>
      <c r="D656" s="8">
        <v>4121</v>
      </c>
      <c r="E656" s="9" t="s">
        <v>84</v>
      </c>
      <c r="F656" s="42">
        <v>81500</v>
      </c>
      <c r="G656" s="42">
        <v>80675.179999999993</v>
      </c>
      <c r="H656" s="67">
        <f t="shared" si="26"/>
        <v>98.987950920245396</v>
      </c>
    </row>
    <row r="657" spans="1:10" ht="24.95" customHeight="1">
      <c r="A657" s="94"/>
      <c r="B657" s="1">
        <v>650</v>
      </c>
      <c r="C657" s="93"/>
      <c r="D657" s="8">
        <v>4122</v>
      </c>
      <c r="E657" s="9" t="s">
        <v>86</v>
      </c>
      <c r="F657" s="42">
        <v>28200</v>
      </c>
      <c r="G657" s="42">
        <v>26757.85</v>
      </c>
      <c r="H657" s="67">
        <f t="shared" si="26"/>
        <v>94.885992907801409</v>
      </c>
      <c r="J657" s="262"/>
    </row>
    <row r="658" spans="1:10" ht="24.95" customHeight="1">
      <c r="A658" s="112"/>
      <c r="B658" s="1">
        <v>650</v>
      </c>
      <c r="C658" s="110"/>
      <c r="D658" s="8">
        <v>4123</v>
      </c>
      <c r="E658" s="9" t="s">
        <v>87</v>
      </c>
      <c r="F658" s="42">
        <v>0</v>
      </c>
      <c r="G658" s="42">
        <v>0</v>
      </c>
      <c r="H658" s="67">
        <v>0</v>
      </c>
    </row>
    <row r="659" spans="1:10" s="93" customFormat="1" ht="24.95" customHeight="1">
      <c r="A659" s="112"/>
      <c r="B659" s="1">
        <v>650</v>
      </c>
      <c r="C659" s="110"/>
      <c r="D659" s="8">
        <v>4125</v>
      </c>
      <c r="E659" s="9" t="s">
        <v>85</v>
      </c>
      <c r="F659" s="42">
        <v>44500</v>
      </c>
      <c r="G659" s="42">
        <v>43804.57</v>
      </c>
      <c r="H659" s="67">
        <f t="shared" si="26"/>
        <v>98.437235955056181</v>
      </c>
    </row>
    <row r="660" spans="1:10" s="93" customFormat="1" ht="24.95" customHeight="1">
      <c r="A660" s="94"/>
      <c r="B660" s="1">
        <v>650</v>
      </c>
      <c r="D660" s="8">
        <v>4129</v>
      </c>
      <c r="E660" s="9" t="s">
        <v>88</v>
      </c>
      <c r="F660" s="42">
        <v>5000</v>
      </c>
      <c r="G660" s="42">
        <v>48</v>
      </c>
      <c r="H660" s="67">
        <f t="shared" si="26"/>
        <v>0.96</v>
      </c>
    </row>
    <row r="661" spans="1:10" s="93" customFormat="1" ht="20.25" customHeight="1">
      <c r="A661" s="94"/>
      <c r="B661" s="36"/>
      <c r="C661" s="10">
        <v>412</v>
      </c>
      <c r="D661" s="21"/>
      <c r="E661" s="28" t="s">
        <v>5</v>
      </c>
      <c r="F661" s="58">
        <f>F656+F657+F658+F659+F660</f>
        <v>159200</v>
      </c>
      <c r="G661" s="58">
        <f>G656+G657+G658+G659+G660</f>
        <v>151285.6</v>
      </c>
      <c r="H661" s="278">
        <f t="shared" si="26"/>
        <v>95.028643216080411</v>
      </c>
    </row>
    <row r="662" spans="1:10" ht="24.95" customHeight="1">
      <c r="A662" s="94"/>
      <c r="B662" s="1">
        <v>650</v>
      </c>
      <c r="C662" s="110"/>
      <c r="D662" s="8">
        <v>4131</v>
      </c>
      <c r="E662" s="9" t="s">
        <v>6</v>
      </c>
      <c r="F662" s="78">
        <v>18000</v>
      </c>
      <c r="G662" s="78">
        <v>13915.66</v>
      </c>
      <c r="H662" s="67">
        <f t="shared" si="26"/>
        <v>77.309222222222218</v>
      </c>
    </row>
    <row r="663" spans="1:10" ht="24.95" customHeight="1">
      <c r="A663" s="94"/>
      <c r="B663" s="1">
        <v>650</v>
      </c>
      <c r="C663" s="110"/>
      <c r="D663" s="8">
        <v>4132</v>
      </c>
      <c r="E663" s="9" t="s">
        <v>10</v>
      </c>
      <c r="F663" s="42">
        <v>1500</v>
      </c>
      <c r="G663" s="42">
        <v>265</v>
      </c>
      <c r="H663" s="67">
        <f t="shared" si="26"/>
        <v>17.666666666666668</v>
      </c>
    </row>
    <row r="664" spans="1:10" ht="24.95" customHeight="1">
      <c r="A664" s="94"/>
      <c r="B664" s="1">
        <v>650</v>
      </c>
      <c r="C664" s="93"/>
      <c r="D664" s="8">
        <v>4135</v>
      </c>
      <c r="E664" s="9" t="s">
        <v>142</v>
      </c>
      <c r="F664" s="42">
        <v>12200</v>
      </c>
      <c r="G664" s="42">
        <v>11943.05</v>
      </c>
      <c r="H664" s="67">
        <f t="shared" si="26"/>
        <v>97.893852459016387</v>
      </c>
    </row>
    <row r="665" spans="1:10" ht="20.25" customHeight="1">
      <c r="A665" s="94"/>
      <c r="B665" s="1">
        <v>650</v>
      </c>
      <c r="C665" s="93"/>
      <c r="D665" s="8">
        <v>4139</v>
      </c>
      <c r="E665" s="98" t="s">
        <v>90</v>
      </c>
      <c r="F665" s="104">
        <v>40000</v>
      </c>
      <c r="G665" s="104">
        <v>39045.480000000003</v>
      </c>
      <c r="H665" s="67">
        <f t="shared" si="26"/>
        <v>97.613700000000009</v>
      </c>
    </row>
    <row r="666" spans="1:10" ht="30.75" customHeight="1" thickBot="1">
      <c r="A666" s="140"/>
      <c r="B666" s="141"/>
      <c r="C666" s="29">
        <v>413</v>
      </c>
      <c r="D666" s="20"/>
      <c r="E666" s="50" t="s">
        <v>3</v>
      </c>
      <c r="F666" s="75">
        <f>F665+F664+F663+F662</f>
        <v>71700</v>
      </c>
      <c r="G666" s="75">
        <f>G665+G664+G663+G662</f>
        <v>65169.19</v>
      </c>
      <c r="H666" s="279">
        <f t="shared" si="26"/>
        <v>90.891478382147838</v>
      </c>
    </row>
    <row r="667" spans="1:10" ht="39.75" customHeight="1" thickTop="1" thickBot="1">
      <c r="A667" s="286" t="s">
        <v>50</v>
      </c>
      <c r="B667" s="289"/>
      <c r="C667" s="289"/>
      <c r="D667" s="289"/>
      <c r="E667" s="290"/>
      <c r="F667" s="236">
        <f>F666+F661+F655</f>
        <v>1159600</v>
      </c>
      <c r="G667" s="236">
        <f>G666+G661+G655</f>
        <v>1059026.48</v>
      </c>
      <c r="H667" s="240">
        <f t="shared" si="26"/>
        <v>91.326878233873742</v>
      </c>
    </row>
    <row r="668" spans="1:10" ht="39.75" customHeight="1">
      <c r="A668" s="117"/>
      <c r="B668" s="174"/>
      <c r="C668" s="174"/>
      <c r="D668" s="174"/>
      <c r="E668" s="174"/>
      <c r="F668" s="175"/>
      <c r="G668" s="175"/>
      <c r="H668" s="224"/>
    </row>
    <row r="669" spans="1:10" ht="11.25" customHeight="1" thickBot="1">
      <c r="A669" s="145"/>
      <c r="B669" s="64"/>
      <c r="C669" s="64"/>
      <c r="D669" s="64"/>
      <c r="E669" s="64"/>
      <c r="F669" s="82"/>
      <c r="G669" s="82"/>
      <c r="H669" s="224"/>
    </row>
    <row r="670" spans="1:10" ht="15" customHeight="1">
      <c r="A670" s="11" t="s">
        <v>60</v>
      </c>
      <c r="B670" s="12" t="s">
        <v>62</v>
      </c>
      <c r="C670" s="11" t="s">
        <v>32</v>
      </c>
      <c r="D670" s="13" t="s">
        <v>32</v>
      </c>
      <c r="E670" s="5" t="s">
        <v>59</v>
      </c>
      <c r="F670" s="154" t="s">
        <v>209</v>
      </c>
      <c r="G670" s="315" t="s">
        <v>210</v>
      </c>
      <c r="H670" s="343" t="s">
        <v>204</v>
      </c>
    </row>
    <row r="671" spans="1:10" ht="16.5" customHeight="1" thickBot="1">
      <c r="A671" s="14" t="s">
        <v>61</v>
      </c>
      <c r="B671" s="73" t="s">
        <v>61</v>
      </c>
      <c r="C671" s="72" t="s">
        <v>61</v>
      </c>
      <c r="D671" s="2" t="s">
        <v>61</v>
      </c>
      <c r="E671" s="74"/>
      <c r="F671" s="155">
        <v>2010</v>
      </c>
      <c r="G671" s="316"/>
      <c r="H671" s="344"/>
    </row>
    <row r="672" spans="1:10" ht="25.5" customHeight="1" thickBot="1">
      <c r="A672" s="256">
        <v>24</v>
      </c>
      <c r="B672" s="283" t="s">
        <v>164</v>
      </c>
      <c r="C672" s="284"/>
      <c r="D672" s="284"/>
      <c r="E672" s="284"/>
      <c r="F672" s="284"/>
      <c r="G672" s="258"/>
      <c r="H672" s="269"/>
    </row>
    <row r="673" spans="1:8" ht="23.25" customHeight="1">
      <c r="A673" s="94"/>
      <c r="B673" s="18">
        <v>133</v>
      </c>
      <c r="C673" s="93"/>
      <c r="D673" s="34">
        <v>4111</v>
      </c>
      <c r="E673" s="33" t="s">
        <v>97</v>
      </c>
      <c r="F673" s="67">
        <v>522000</v>
      </c>
      <c r="G673" s="67">
        <v>465688.22</v>
      </c>
      <c r="H673" s="67">
        <f t="shared" si="26"/>
        <v>89.212302681992327</v>
      </c>
    </row>
    <row r="674" spans="1:8" ht="24.95" customHeight="1">
      <c r="A674" s="94"/>
      <c r="B674" s="1">
        <v>133</v>
      </c>
      <c r="C674" s="93"/>
      <c r="D674" s="8">
        <v>4112</v>
      </c>
      <c r="E674" s="9" t="s">
        <v>82</v>
      </c>
      <c r="F674" s="42">
        <v>65900</v>
      </c>
      <c r="G674" s="42">
        <v>62185.11</v>
      </c>
      <c r="H674" s="67">
        <f t="shared" si="26"/>
        <v>94.36283763277693</v>
      </c>
    </row>
    <row r="675" spans="1:8" ht="24.95" customHeight="1">
      <c r="A675" s="94"/>
      <c r="B675" s="1">
        <v>133</v>
      </c>
      <c r="C675" s="93"/>
      <c r="D675" s="8">
        <v>4113</v>
      </c>
      <c r="E675" s="9" t="s">
        <v>136</v>
      </c>
      <c r="F675" s="42">
        <v>171000</v>
      </c>
      <c r="G675" s="42">
        <v>165826.26</v>
      </c>
      <c r="H675" s="67">
        <f t="shared" si="26"/>
        <v>96.974421052631584</v>
      </c>
    </row>
    <row r="676" spans="1:8" ht="24.95" customHeight="1">
      <c r="A676" s="94"/>
      <c r="B676" s="1">
        <v>133</v>
      </c>
      <c r="C676" s="93"/>
      <c r="D676" s="8">
        <v>4114</v>
      </c>
      <c r="E676" s="9" t="s">
        <v>137</v>
      </c>
      <c r="F676" s="42">
        <v>75100</v>
      </c>
      <c r="G676" s="42">
        <v>69493.45</v>
      </c>
      <c r="H676" s="67">
        <f t="shared" si="26"/>
        <v>92.53455392809586</v>
      </c>
    </row>
    <row r="677" spans="1:8" ht="24.95" customHeight="1">
      <c r="A677" s="94"/>
      <c r="B677" s="1">
        <v>133</v>
      </c>
      <c r="C677" s="93"/>
      <c r="D677" s="8">
        <v>4115</v>
      </c>
      <c r="E677" s="9" t="s">
        <v>74</v>
      </c>
      <c r="F677" s="42">
        <v>11400</v>
      </c>
      <c r="G677" s="42">
        <v>9327.7900000000009</v>
      </c>
      <c r="H677" s="67">
        <f t="shared" si="26"/>
        <v>81.822719298245616</v>
      </c>
    </row>
    <row r="678" spans="1:8" ht="21" customHeight="1">
      <c r="A678" s="94"/>
      <c r="B678" s="36"/>
      <c r="C678" s="10">
        <v>411</v>
      </c>
      <c r="D678" s="21"/>
      <c r="E678" s="103" t="s">
        <v>1</v>
      </c>
      <c r="F678" s="58">
        <f>F673+F674+F675+F676+F677</f>
        <v>845400</v>
      </c>
      <c r="G678" s="58">
        <f>G673+G674+G675+G676+G677</f>
        <v>772520.83</v>
      </c>
      <c r="H678" s="260">
        <f t="shared" si="26"/>
        <v>91.379326945824459</v>
      </c>
    </row>
    <row r="679" spans="1:8" ht="24.95" customHeight="1">
      <c r="A679" s="94"/>
      <c r="B679" s="1">
        <v>133</v>
      </c>
      <c r="C679" s="93"/>
      <c r="D679" s="8">
        <v>4121</v>
      </c>
      <c r="E679" s="9" t="s">
        <v>84</v>
      </c>
      <c r="F679" s="42">
        <v>98600</v>
      </c>
      <c r="G679" s="42">
        <v>99219.79</v>
      </c>
      <c r="H679" s="67">
        <f t="shared" si="26"/>
        <v>100.62859026369169</v>
      </c>
    </row>
    <row r="680" spans="1:8" ht="24.95" customHeight="1">
      <c r="A680" s="94"/>
      <c r="B680" s="1">
        <v>133</v>
      </c>
      <c r="C680" s="93"/>
      <c r="D680" s="8">
        <v>4122</v>
      </c>
      <c r="E680" s="9" t="s">
        <v>86</v>
      </c>
      <c r="F680" s="42">
        <v>35700</v>
      </c>
      <c r="G680" s="42">
        <v>33973.449999999997</v>
      </c>
      <c r="H680" s="67">
        <f t="shared" si="26"/>
        <v>95.163725490196072</v>
      </c>
    </row>
    <row r="681" spans="1:8" ht="24.95" customHeight="1">
      <c r="A681" s="94"/>
      <c r="B681" s="1">
        <v>133</v>
      </c>
      <c r="C681" s="93"/>
      <c r="D681" s="8">
        <v>4123</v>
      </c>
      <c r="E681" s="9" t="s">
        <v>87</v>
      </c>
      <c r="F681" s="42">
        <v>0</v>
      </c>
      <c r="G681" s="42">
        <v>0</v>
      </c>
      <c r="H681" s="67">
        <v>0</v>
      </c>
    </row>
    <row r="682" spans="1:8" ht="24.95" customHeight="1">
      <c r="A682" s="94"/>
      <c r="B682" s="1">
        <v>133</v>
      </c>
      <c r="C682" s="93"/>
      <c r="D682" s="8">
        <v>4125</v>
      </c>
      <c r="E682" s="9" t="s">
        <v>85</v>
      </c>
      <c r="F682" s="42">
        <v>51500</v>
      </c>
      <c r="G682" s="42">
        <v>51386.3</v>
      </c>
      <c r="H682" s="67">
        <f t="shared" si="26"/>
        <v>99.77922330097087</v>
      </c>
    </row>
    <row r="683" spans="1:8" ht="24.95" customHeight="1">
      <c r="A683" s="94"/>
      <c r="B683" s="1">
        <v>133</v>
      </c>
      <c r="C683" s="93"/>
      <c r="D683" s="8">
        <v>4129</v>
      </c>
      <c r="E683" s="9" t="s">
        <v>88</v>
      </c>
      <c r="F683" s="42">
        <v>10000</v>
      </c>
      <c r="G683" s="42">
        <v>96</v>
      </c>
      <c r="H683" s="67">
        <f t="shared" si="26"/>
        <v>0.96</v>
      </c>
    </row>
    <row r="684" spans="1:8" ht="19.5" customHeight="1">
      <c r="A684" s="94"/>
      <c r="B684" s="36"/>
      <c r="C684" s="10">
        <v>412</v>
      </c>
      <c r="D684" s="21"/>
      <c r="E684" s="28" t="s">
        <v>5</v>
      </c>
      <c r="F684" s="58">
        <f>F679+F680+F681+F682+F683</f>
        <v>195800</v>
      </c>
      <c r="G684" s="58">
        <f>G679+G680+G681+G682+G683</f>
        <v>184675.53999999998</v>
      </c>
      <c r="H684" s="260">
        <f t="shared" si="26"/>
        <v>94.318457609805918</v>
      </c>
    </row>
    <row r="685" spans="1:8" ht="21" customHeight="1">
      <c r="A685" s="94"/>
      <c r="B685" s="1">
        <v>133</v>
      </c>
      <c r="C685" s="139"/>
      <c r="D685" s="97">
        <v>4131</v>
      </c>
      <c r="E685" s="9" t="s">
        <v>6</v>
      </c>
      <c r="F685" s="104">
        <v>110000</v>
      </c>
      <c r="G685" s="104">
        <v>64643.69</v>
      </c>
      <c r="H685" s="67">
        <f t="shared" si="26"/>
        <v>58.766990909090907</v>
      </c>
    </row>
    <row r="686" spans="1:8" ht="21" customHeight="1">
      <c r="A686" s="94"/>
      <c r="B686" s="18">
        <v>133</v>
      </c>
      <c r="C686" s="139"/>
      <c r="D686" s="34">
        <v>4132</v>
      </c>
      <c r="E686" s="9" t="s">
        <v>10</v>
      </c>
      <c r="F686" s="42">
        <v>5000</v>
      </c>
      <c r="G686" s="42">
        <v>5053.3</v>
      </c>
      <c r="H686" s="67">
        <f t="shared" si="26"/>
        <v>101.06600000000002</v>
      </c>
    </row>
    <row r="687" spans="1:8" ht="21" customHeight="1">
      <c r="A687" s="94"/>
      <c r="B687" s="1">
        <v>435</v>
      </c>
      <c r="C687" s="139"/>
      <c r="D687" s="97">
        <v>4134</v>
      </c>
      <c r="E687" s="9" t="s">
        <v>152</v>
      </c>
      <c r="F687" s="42">
        <v>820000</v>
      </c>
      <c r="G687" s="42">
        <v>564552.65</v>
      </c>
      <c r="H687" s="67">
        <f t="shared" si="26"/>
        <v>68.847884146341471</v>
      </c>
    </row>
    <row r="688" spans="1:8" ht="21" customHeight="1">
      <c r="A688" s="94"/>
      <c r="B688" s="18">
        <v>133</v>
      </c>
      <c r="C688" s="139"/>
      <c r="D688" s="34">
        <v>4135</v>
      </c>
      <c r="E688" s="9" t="s">
        <v>31</v>
      </c>
      <c r="F688" s="42">
        <v>55000</v>
      </c>
      <c r="G688" s="42">
        <v>25440.47</v>
      </c>
      <c r="H688" s="67">
        <f t="shared" si="26"/>
        <v>46.255400000000002</v>
      </c>
    </row>
    <row r="689" spans="1:8" ht="21" customHeight="1">
      <c r="A689" s="94"/>
      <c r="B689" s="1">
        <v>133</v>
      </c>
      <c r="C689" s="139"/>
      <c r="D689" s="8">
        <v>4136</v>
      </c>
      <c r="E689" s="9" t="s">
        <v>149</v>
      </c>
      <c r="F689" s="42">
        <v>6500</v>
      </c>
      <c r="G689" s="42">
        <v>5145</v>
      </c>
      <c r="H689" s="67">
        <f t="shared" si="26"/>
        <v>79.153846153846146</v>
      </c>
    </row>
    <row r="690" spans="1:8" ht="21" customHeight="1">
      <c r="A690" s="94"/>
      <c r="B690" s="1">
        <v>133</v>
      </c>
      <c r="C690" s="139"/>
      <c r="D690" s="8">
        <v>4139</v>
      </c>
      <c r="E690" s="9" t="s">
        <v>90</v>
      </c>
      <c r="F690" s="104">
        <v>205000</v>
      </c>
      <c r="G690" s="104">
        <v>157956.39000000001</v>
      </c>
      <c r="H690" s="67">
        <f t="shared" si="26"/>
        <v>77.051897560975618</v>
      </c>
    </row>
    <row r="691" spans="1:8" ht="21" customHeight="1">
      <c r="A691" s="94"/>
      <c r="B691" s="36"/>
      <c r="C691" s="45">
        <v>413</v>
      </c>
      <c r="D691" s="28"/>
      <c r="E691" s="21" t="s">
        <v>89</v>
      </c>
      <c r="F691" s="58">
        <f>F685+F686+F687+F688+F689+F690</f>
        <v>1201500</v>
      </c>
      <c r="G691" s="58">
        <f>G685+G686+G687+G688+G689+G690</f>
        <v>822791.5</v>
      </c>
      <c r="H691" s="260">
        <f t="shared" si="26"/>
        <v>68.480357885975863</v>
      </c>
    </row>
    <row r="692" spans="1:8" ht="21" customHeight="1">
      <c r="A692" s="94"/>
      <c r="B692" s="1">
        <v>412</v>
      </c>
      <c r="C692" s="10"/>
      <c r="D692" s="8">
        <v>4142</v>
      </c>
      <c r="E692" s="115" t="s">
        <v>96</v>
      </c>
      <c r="F692" s="67">
        <v>120000</v>
      </c>
      <c r="G692" s="67">
        <v>114882.7</v>
      </c>
      <c r="H692" s="67">
        <f t="shared" si="26"/>
        <v>95.735583333333324</v>
      </c>
    </row>
    <row r="693" spans="1:8" ht="21" customHeight="1">
      <c r="A693" s="94"/>
      <c r="B693" s="18">
        <v>412</v>
      </c>
      <c r="C693" s="45"/>
      <c r="D693" s="97">
        <v>4143</v>
      </c>
      <c r="E693" s="4" t="s">
        <v>118</v>
      </c>
      <c r="F693" s="42">
        <v>130000</v>
      </c>
      <c r="G693" s="42">
        <v>104218.8</v>
      </c>
      <c r="H693" s="67">
        <f t="shared" si="26"/>
        <v>80.168307692307692</v>
      </c>
    </row>
    <row r="694" spans="1:8" ht="21" customHeight="1">
      <c r="A694" s="94"/>
      <c r="B694" s="36"/>
      <c r="C694" s="10">
        <v>414</v>
      </c>
      <c r="D694" s="142"/>
      <c r="E694" s="41" t="s">
        <v>144</v>
      </c>
      <c r="F694" s="68">
        <f>F692+F693</f>
        <v>250000</v>
      </c>
      <c r="G694" s="68">
        <f>G692+G693</f>
        <v>219101.5</v>
      </c>
      <c r="H694" s="260">
        <f t="shared" si="26"/>
        <v>87.640600000000006</v>
      </c>
    </row>
    <row r="695" spans="1:8" ht="21" customHeight="1">
      <c r="A695" s="94"/>
      <c r="B695" s="143">
        <v>412</v>
      </c>
      <c r="C695" s="110"/>
      <c r="D695" s="34">
        <v>4181</v>
      </c>
      <c r="E695" s="51" t="s">
        <v>114</v>
      </c>
      <c r="F695" s="42">
        <v>121000</v>
      </c>
      <c r="G695" s="42">
        <v>121740.11</v>
      </c>
      <c r="H695" s="67">
        <f t="shared" si="26"/>
        <v>100.6116611570248</v>
      </c>
    </row>
    <row r="696" spans="1:8" ht="21" customHeight="1" thickBot="1">
      <c r="A696" s="94"/>
      <c r="B696" s="52"/>
      <c r="C696" s="45">
        <v>418</v>
      </c>
      <c r="D696" s="53"/>
      <c r="E696" s="46" t="s">
        <v>151</v>
      </c>
      <c r="F696" s="75">
        <f>F695</f>
        <v>121000</v>
      </c>
      <c r="G696" s="75">
        <f>G695</f>
        <v>121740.11</v>
      </c>
      <c r="H696" s="71">
        <f t="shared" si="26"/>
        <v>100.6116611570248</v>
      </c>
    </row>
    <row r="697" spans="1:8" ht="18.75" customHeight="1" thickTop="1" thickBot="1">
      <c r="A697" s="286" t="s">
        <v>29</v>
      </c>
      <c r="B697" s="289"/>
      <c r="C697" s="289"/>
      <c r="D697" s="289"/>
      <c r="E697" s="290"/>
      <c r="F697" s="236">
        <f>F696+F694+F691+F684+F678</f>
        <v>2613700</v>
      </c>
      <c r="G697" s="236">
        <f>G696+G694+G691+G684+G678</f>
        <v>2120829.48</v>
      </c>
      <c r="H697" s="240">
        <f t="shared" si="26"/>
        <v>81.14280445345679</v>
      </c>
    </row>
    <row r="698" spans="1:8" ht="25.5" customHeight="1" thickBot="1">
      <c r="A698" s="256">
        <v>25</v>
      </c>
      <c r="B698" s="283" t="s">
        <v>115</v>
      </c>
      <c r="C698" s="284"/>
      <c r="D698" s="284"/>
      <c r="E698" s="284"/>
      <c r="F698" s="284"/>
      <c r="G698" s="257"/>
      <c r="H698" s="265"/>
    </row>
    <row r="699" spans="1:8" ht="21.75" customHeight="1">
      <c r="A699" s="94"/>
      <c r="B699" s="18">
        <v>133</v>
      </c>
      <c r="C699" s="93"/>
      <c r="D699" s="34">
        <v>4111</v>
      </c>
      <c r="E699" s="33" t="s">
        <v>97</v>
      </c>
      <c r="F699" s="67">
        <v>187100</v>
      </c>
      <c r="G699" s="67">
        <v>172823.16</v>
      </c>
      <c r="H699" s="67">
        <f t="shared" si="26"/>
        <v>92.369406734366649</v>
      </c>
    </row>
    <row r="700" spans="1:8" ht="21" customHeight="1">
      <c r="A700" s="94"/>
      <c r="B700" s="1">
        <v>133</v>
      </c>
      <c r="C700" s="93"/>
      <c r="D700" s="8">
        <v>4112</v>
      </c>
      <c r="E700" s="9" t="s">
        <v>82</v>
      </c>
      <c r="F700" s="66">
        <v>25400</v>
      </c>
      <c r="G700" s="66">
        <v>23027.87</v>
      </c>
      <c r="H700" s="67">
        <f t="shared" si="26"/>
        <v>90.660905511811023</v>
      </c>
    </row>
    <row r="701" spans="1:8" ht="19.5" customHeight="1">
      <c r="A701" s="94"/>
      <c r="B701" s="1">
        <v>133</v>
      </c>
      <c r="C701" s="93"/>
      <c r="D701" s="8">
        <v>4113</v>
      </c>
      <c r="E701" s="100" t="s">
        <v>136</v>
      </c>
      <c r="F701" s="42">
        <v>64500</v>
      </c>
      <c r="G701" s="42">
        <v>61407.79</v>
      </c>
      <c r="H701" s="67">
        <f t="shared" si="26"/>
        <v>95.205875968992245</v>
      </c>
    </row>
    <row r="702" spans="1:8" ht="20.25" customHeight="1">
      <c r="A702" s="94"/>
      <c r="B702" s="1">
        <v>133</v>
      </c>
      <c r="C702" s="93"/>
      <c r="D702" s="36">
        <v>4114</v>
      </c>
      <c r="E702" s="93" t="s">
        <v>137</v>
      </c>
      <c r="F702" s="67">
        <v>27900</v>
      </c>
      <c r="G702" s="67">
        <v>25745.119999999999</v>
      </c>
      <c r="H702" s="67">
        <f t="shared" si="26"/>
        <v>92.276415770609304</v>
      </c>
    </row>
    <row r="703" spans="1:8" ht="24.95" customHeight="1">
      <c r="A703" s="94"/>
      <c r="B703" s="1">
        <v>133</v>
      </c>
      <c r="C703" s="93"/>
      <c r="D703" s="8">
        <v>4115</v>
      </c>
      <c r="E703" s="9" t="s">
        <v>74</v>
      </c>
      <c r="F703" s="67">
        <v>6000</v>
      </c>
      <c r="G703" s="67">
        <v>3454.32</v>
      </c>
      <c r="H703" s="67">
        <f t="shared" si="26"/>
        <v>57.572000000000003</v>
      </c>
    </row>
    <row r="704" spans="1:8" ht="24.95" customHeight="1">
      <c r="A704" s="94"/>
      <c r="B704" s="36"/>
      <c r="C704" s="10">
        <v>411</v>
      </c>
      <c r="D704" s="21"/>
      <c r="E704" s="2" t="s">
        <v>1</v>
      </c>
      <c r="F704" s="58">
        <f>F699+F700+F701+F702+F703</f>
        <v>310900</v>
      </c>
      <c r="G704" s="58">
        <f>G699+G700+G701+G702+G703</f>
        <v>286458.26</v>
      </c>
      <c r="H704" s="67">
        <f t="shared" si="26"/>
        <v>92.138391765841106</v>
      </c>
    </row>
    <row r="705" spans="1:8" ht="18.75" customHeight="1">
      <c r="A705" s="94"/>
      <c r="B705" s="1">
        <v>133</v>
      </c>
      <c r="C705" s="93"/>
      <c r="D705" s="8">
        <v>4121</v>
      </c>
      <c r="E705" s="9" t="s">
        <v>84</v>
      </c>
      <c r="F705" s="42">
        <v>26800</v>
      </c>
      <c r="G705" s="42">
        <v>27569.439999999999</v>
      </c>
      <c r="H705" s="67">
        <f t="shared" si="26"/>
        <v>102.87104477611939</v>
      </c>
    </row>
    <row r="706" spans="1:8" ht="23.1" customHeight="1">
      <c r="A706" s="94"/>
      <c r="B706" s="1">
        <v>133</v>
      </c>
      <c r="C706" s="93"/>
      <c r="D706" s="8">
        <v>4122</v>
      </c>
      <c r="E706" s="9" t="s">
        <v>86</v>
      </c>
      <c r="F706" s="42">
        <v>11100</v>
      </c>
      <c r="G706" s="42">
        <v>9620.7999999999993</v>
      </c>
      <c r="H706" s="67">
        <f t="shared" si="26"/>
        <v>86.673873873873859</v>
      </c>
    </row>
    <row r="707" spans="1:8" ht="23.1" customHeight="1">
      <c r="A707" s="94"/>
      <c r="B707" s="1">
        <v>133</v>
      </c>
      <c r="C707" s="93"/>
      <c r="D707" s="8">
        <v>4123</v>
      </c>
      <c r="E707" s="144" t="s">
        <v>87</v>
      </c>
      <c r="F707" s="42">
        <v>0</v>
      </c>
      <c r="G707" s="42">
        <v>0</v>
      </c>
      <c r="H707" s="67">
        <v>0</v>
      </c>
    </row>
    <row r="708" spans="1:8" ht="23.1" customHeight="1">
      <c r="A708" s="94"/>
      <c r="B708" s="1">
        <v>133</v>
      </c>
      <c r="C708" s="93"/>
      <c r="D708" s="8">
        <v>4125</v>
      </c>
      <c r="E708" s="95" t="s">
        <v>85</v>
      </c>
      <c r="F708" s="42">
        <v>14900</v>
      </c>
      <c r="G708" s="42">
        <v>15315.46</v>
      </c>
      <c r="H708" s="67">
        <f t="shared" si="26"/>
        <v>102.78832214765099</v>
      </c>
    </row>
    <row r="709" spans="1:8" ht="23.1" customHeight="1">
      <c r="A709" s="94"/>
      <c r="B709" s="1">
        <v>133</v>
      </c>
      <c r="C709" s="93"/>
      <c r="D709" s="8">
        <v>4129</v>
      </c>
      <c r="E709" s="95" t="s">
        <v>88</v>
      </c>
      <c r="F709" s="42">
        <v>3500</v>
      </c>
      <c r="G709" s="42">
        <v>0</v>
      </c>
      <c r="H709" s="67">
        <f t="shared" si="26"/>
        <v>0</v>
      </c>
    </row>
    <row r="710" spans="1:8" ht="23.1" customHeight="1">
      <c r="A710" s="94"/>
      <c r="B710" s="8"/>
      <c r="C710" s="10">
        <v>412</v>
      </c>
      <c r="D710" s="21"/>
      <c r="E710" s="16" t="s">
        <v>83</v>
      </c>
      <c r="F710" s="58">
        <f>F705+F706+F707+F708+F709</f>
        <v>56300</v>
      </c>
      <c r="G710" s="58">
        <f>G705+G706+G707+G708+G709</f>
        <v>52505.7</v>
      </c>
      <c r="H710" s="67">
        <f t="shared" si="26"/>
        <v>93.260568383658963</v>
      </c>
    </row>
    <row r="711" spans="1:8" ht="23.1" customHeight="1">
      <c r="A711" s="94"/>
      <c r="B711" s="1">
        <v>133</v>
      </c>
      <c r="C711" s="110"/>
      <c r="D711" s="8">
        <v>4131</v>
      </c>
      <c r="E711" s="9" t="s">
        <v>6</v>
      </c>
      <c r="F711" s="42">
        <v>6000</v>
      </c>
      <c r="G711" s="42">
        <v>5134.57</v>
      </c>
      <c r="H711" s="67">
        <f t="shared" si="26"/>
        <v>85.576166666666666</v>
      </c>
    </row>
    <row r="712" spans="1:8" ht="23.1" customHeight="1">
      <c r="A712" s="94"/>
      <c r="B712" s="1">
        <v>133</v>
      </c>
      <c r="C712" s="110"/>
      <c r="D712" s="97">
        <v>4132</v>
      </c>
      <c r="E712" s="9" t="s">
        <v>10</v>
      </c>
      <c r="F712" s="42">
        <v>1000</v>
      </c>
      <c r="G712" s="42">
        <v>891</v>
      </c>
      <c r="H712" s="67">
        <f t="shared" si="26"/>
        <v>89.1</v>
      </c>
    </row>
    <row r="713" spans="1:8" ht="23.1" customHeight="1">
      <c r="A713" s="94"/>
      <c r="B713" s="1">
        <v>133</v>
      </c>
      <c r="C713" s="110"/>
      <c r="D713" s="8">
        <v>4135</v>
      </c>
      <c r="E713" s="9" t="s">
        <v>146</v>
      </c>
      <c r="F713" s="42">
        <v>6000</v>
      </c>
      <c r="G713" s="42">
        <v>5242.41</v>
      </c>
      <c r="H713" s="67">
        <f t="shared" si="26"/>
        <v>87.373499999999993</v>
      </c>
    </row>
    <row r="714" spans="1:8" ht="23.1" customHeight="1">
      <c r="A714" s="94"/>
      <c r="B714" s="1">
        <v>133</v>
      </c>
      <c r="C714" s="110"/>
      <c r="D714" s="8">
        <v>4139</v>
      </c>
      <c r="E714" s="33" t="s">
        <v>90</v>
      </c>
      <c r="F714" s="42">
        <v>40000</v>
      </c>
      <c r="G714" s="42">
        <v>50213.59</v>
      </c>
      <c r="H714" s="67">
        <f t="shared" ref="H714:H765" si="27">G714/F714*100</f>
        <v>125.53397499999998</v>
      </c>
    </row>
    <row r="715" spans="1:8" ht="23.1" customHeight="1" thickBot="1">
      <c r="A715" s="94"/>
      <c r="B715" s="99"/>
      <c r="C715" s="27">
        <v>413</v>
      </c>
      <c r="D715" s="17"/>
      <c r="E715" s="54" t="s">
        <v>3</v>
      </c>
      <c r="F715" s="75">
        <f>F711+F712+F713+F714</f>
        <v>53000</v>
      </c>
      <c r="G715" s="75">
        <f>G711+G712+G713+G714</f>
        <v>61481.569999999992</v>
      </c>
      <c r="H715" s="66">
        <f t="shared" si="27"/>
        <v>116.00296226415092</v>
      </c>
    </row>
    <row r="716" spans="1:8" ht="21.75" customHeight="1" thickTop="1" thickBot="1">
      <c r="A716" s="286" t="s">
        <v>30</v>
      </c>
      <c r="B716" s="289"/>
      <c r="C716" s="289"/>
      <c r="D716" s="289"/>
      <c r="E716" s="290"/>
      <c r="F716" s="236">
        <f>F715+F710+F704</f>
        <v>420200</v>
      </c>
      <c r="G716" s="236">
        <f>G715+G710+G704</f>
        <v>400445.53</v>
      </c>
      <c r="H716" s="234">
        <f t="shared" si="27"/>
        <v>95.29879343169921</v>
      </c>
    </row>
    <row r="717" spans="1:8" ht="21.75" customHeight="1">
      <c r="A717" s="117"/>
      <c r="B717" s="174"/>
      <c r="C717" s="174"/>
      <c r="D717" s="174"/>
      <c r="E717" s="174"/>
      <c r="F717" s="175"/>
      <c r="G717" s="175"/>
      <c r="H717" s="224"/>
    </row>
    <row r="718" spans="1:8" ht="9.75" customHeight="1" thickBot="1">
      <c r="A718" s="145"/>
      <c r="B718" s="64"/>
      <c r="C718" s="64"/>
      <c r="D718" s="64"/>
      <c r="E718" s="64"/>
      <c r="F718" s="82"/>
      <c r="G718" s="82"/>
      <c r="H718" s="230"/>
    </row>
    <row r="719" spans="1:8" ht="12.75" customHeight="1">
      <c r="A719" s="11" t="s">
        <v>60</v>
      </c>
      <c r="B719" s="12" t="s">
        <v>62</v>
      </c>
      <c r="C719" s="11" t="s">
        <v>32</v>
      </c>
      <c r="D719" s="13" t="s">
        <v>32</v>
      </c>
      <c r="E719" s="5" t="s">
        <v>59</v>
      </c>
      <c r="F719" s="154" t="s">
        <v>209</v>
      </c>
      <c r="G719" s="315" t="s">
        <v>210</v>
      </c>
      <c r="H719" s="343" t="s">
        <v>204</v>
      </c>
    </row>
    <row r="720" spans="1:8" ht="14.25" customHeight="1" thickBot="1">
      <c r="A720" s="14" t="s">
        <v>61</v>
      </c>
      <c r="B720" s="172" t="s">
        <v>61</v>
      </c>
      <c r="C720" s="14" t="s">
        <v>61</v>
      </c>
      <c r="D720" s="173" t="s">
        <v>61</v>
      </c>
      <c r="E720" s="6"/>
      <c r="F720" s="155">
        <v>2010</v>
      </c>
      <c r="G720" s="316"/>
      <c r="H720" s="344"/>
    </row>
    <row r="721" spans="1:10" ht="22.5" customHeight="1" thickBot="1">
      <c r="A721" s="259">
        <v>26</v>
      </c>
      <c r="B721" s="283" t="s">
        <v>116</v>
      </c>
      <c r="C721" s="284"/>
      <c r="D721" s="284"/>
      <c r="E721" s="284"/>
      <c r="F721" s="284"/>
      <c r="G721" s="257"/>
      <c r="H721" s="265"/>
    </row>
    <row r="722" spans="1:10" ht="18" customHeight="1">
      <c r="A722" s="94"/>
      <c r="B722" s="18">
        <v>133</v>
      </c>
      <c r="C722" s="93"/>
      <c r="D722" s="34">
        <v>4111</v>
      </c>
      <c r="E722" s="33" t="s">
        <v>97</v>
      </c>
      <c r="F722" s="67">
        <v>109000</v>
      </c>
      <c r="G722" s="67">
        <v>111658.64</v>
      </c>
      <c r="H722" s="67">
        <f t="shared" si="27"/>
        <v>102.43911926605504</v>
      </c>
    </row>
    <row r="723" spans="1:10" ht="18" customHeight="1">
      <c r="A723" s="94"/>
      <c r="B723" s="1">
        <v>133</v>
      </c>
      <c r="C723" s="93"/>
      <c r="D723" s="8">
        <v>4112</v>
      </c>
      <c r="E723" s="9" t="s">
        <v>82</v>
      </c>
      <c r="F723" s="66">
        <v>15400</v>
      </c>
      <c r="G723" s="66">
        <v>15373.66</v>
      </c>
      <c r="H723" s="67">
        <f t="shared" si="27"/>
        <v>99.82896103896104</v>
      </c>
    </row>
    <row r="724" spans="1:10" ht="18" customHeight="1">
      <c r="A724" s="94"/>
      <c r="B724" s="1">
        <v>133</v>
      </c>
      <c r="C724" s="93"/>
      <c r="D724" s="8">
        <v>4113</v>
      </c>
      <c r="E724" s="100" t="s">
        <v>136</v>
      </c>
      <c r="F724" s="42">
        <v>39500</v>
      </c>
      <c r="G724" s="42">
        <v>39518.29</v>
      </c>
      <c r="H724" s="67">
        <f t="shared" si="27"/>
        <v>100.04630379746835</v>
      </c>
    </row>
    <row r="725" spans="1:10" ht="18" customHeight="1">
      <c r="A725" s="94"/>
      <c r="B725" s="1">
        <v>133</v>
      </c>
      <c r="C725" s="93"/>
      <c r="D725" s="36">
        <v>4114</v>
      </c>
      <c r="E725" s="93" t="s">
        <v>137</v>
      </c>
      <c r="F725" s="67">
        <v>16920</v>
      </c>
      <c r="G725" s="67">
        <v>16569.810000000001</v>
      </c>
      <c r="H725" s="67">
        <f t="shared" si="27"/>
        <v>97.930319148936178</v>
      </c>
    </row>
    <row r="726" spans="1:10" ht="18" customHeight="1">
      <c r="A726" s="94"/>
      <c r="B726" s="1">
        <v>133</v>
      </c>
      <c r="C726" s="93"/>
      <c r="D726" s="8">
        <v>4115</v>
      </c>
      <c r="E726" s="9" t="s">
        <v>74</v>
      </c>
      <c r="F726" s="67">
        <v>3000</v>
      </c>
      <c r="G726" s="67">
        <v>2333.36</v>
      </c>
      <c r="H726" s="67">
        <f t="shared" si="27"/>
        <v>77.77866666666668</v>
      </c>
    </row>
    <row r="727" spans="1:10" ht="18" customHeight="1">
      <c r="A727" s="94"/>
      <c r="B727" s="36"/>
      <c r="C727" s="10">
        <v>411</v>
      </c>
      <c r="D727" s="21"/>
      <c r="E727" s="10" t="s">
        <v>1</v>
      </c>
      <c r="F727" s="58">
        <f>F722+F723+F724+F725+F726</f>
        <v>183820</v>
      </c>
      <c r="G727" s="58">
        <f>G722+G723+G724+G725+G726</f>
        <v>185453.75999999998</v>
      </c>
      <c r="H727" s="260">
        <f t="shared" si="27"/>
        <v>100.88878250462407</v>
      </c>
    </row>
    <row r="728" spans="1:10" ht="18" customHeight="1">
      <c r="A728" s="94"/>
      <c r="B728" s="1">
        <v>133</v>
      </c>
      <c r="C728" s="93"/>
      <c r="D728" s="8">
        <v>4121</v>
      </c>
      <c r="E728" s="9" t="s">
        <v>84</v>
      </c>
      <c r="F728" s="42">
        <v>16200</v>
      </c>
      <c r="G728" s="42">
        <v>16830.75</v>
      </c>
      <c r="H728" s="67">
        <f t="shared" si="27"/>
        <v>103.89351851851852</v>
      </c>
    </row>
    <row r="729" spans="1:10" ht="18" customHeight="1">
      <c r="A729" s="94"/>
      <c r="B729" s="1">
        <v>133</v>
      </c>
      <c r="C729" s="93"/>
      <c r="D729" s="8">
        <v>4122</v>
      </c>
      <c r="E729" s="9" t="s">
        <v>86</v>
      </c>
      <c r="F729" s="42">
        <v>7500</v>
      </c>
      <c r="G729" s="42">
        <v>5411.7</v>
      </c>
      <c r="H729" s="67">
        <f t="shared" si="27"/>
        <v>72.155999999999992</v>
      </c>
    </row>
    <row r="730" spans="1:10" ht="18" customHeight="1">
      <c r="A730" s="94"/>
      <c r="B730" s="1">
        <v>133</v>
      </c>
      <c r="C730" s="93"/>
      <c r="D730" s="8">
        <v>4123</v>
      </c>
      <c r="E730" s="9" t="s">
        <v>87</v>
      </c>
      <c r="F730" s="42">
        <v>0</v>
      </c>
      <c r="G730" s="42">
        <v>0</v>
      </c>
      <c r="H730" s="67">
        <v>0</v>
      </c>
    </row>
    <row r="731" spans="1:10" ht="18" customHeight="1">
      <c r="A731" s="94"/>
      <c r="B731" s="1">
        <v>133</v>
      </c>
      <c r="C731" s="93"/>
      <c r="D731" s="8">
        <v>4125</v>
      </c>
      <c r="E731" s="95" t="s">
        <v>85</v>
      </c>
      <c r="F731" s="42">
        <v>8500</v>
      </c>
      <c r="G731" s="42">
        <v>8198.5499999999993</v>
      </c>
      <c r="H731" s="67">
        <f t="shared" si="27"/>
        <v>96.453529411764691</v>
      </c>
    </row>
    <row r="732" spans="1:10" ht="18" customHeight="1">
      <c r="A732" s="94" t="s">
        <v>58</v>
      </c>
      <c r="B732" s="1">
        <v>133</v>
      </c>
      <c r="C732" s="93"/>
      <c r="D732" s="8">
        <v>4129</v>
      </c>
      <c r="E732" s="95" t="s">
        <v>88</v>
      </c>
      <c r="F732" s="63">
        <v>3000</v>
      </c>
      <c r="G732" s="63">
        <v>850</v>
      </c>
      <c r="H732" s="67">
        <f t="shared" si="27"/>
        <v>28.333333333333332</v>
      </c>
    </row>
    <row r="733" spans="1:10" ht="15.75" customHeight="1">
      <c r="A733" s="112"/>
      <c r="B733" s="96"/>
      <c r="C733" s="27">
        <v>412</v>
      </c>
      <c r="D733" s="21"/>
      <c r="E733" s="62" t="s">
        <v>5</v>
      </c>
      <c r="F733" s="58">
        <f>F728+F729+F730+F731+F732</f>
        <v>35200</v>
      </c>
      <c r="G733" s="58">
        <f>G728+G729+G730+G731+G732</f>
        <v>31291</v>
      </c>
      <c r="H733" s="260">
        <f t="shared" si="27"/>
        <v>88.89488636363636</v>
      </c>
    </row>
    <row r="734" spans="1:10" ht="18" customHeight="1">
      <c r="A734" s="112"/>
      <c r="B734" s="18">
        <v>133</v>
      </c>
      <c r="C734" s="110"/>
      <c r="D734" s="114">
        <v>4131</v>
      </c>
      <c r="E734" s="144" t="s">
        <v>98</v>
      </c>
      <c r="F734" s="67">
        <v>5000</v>
      </c>
      <c r="G734" s="67">
        <v>2373</v>
      </c>
      <c r="H734" s="67">
        <f t="shared" si="27"/>
        <v>47.46</v>
      </c>
    </row>
    <row r="735" spans="1:10" ht="18" customHeight="1">
      <c r="A735" s="94"/>
      <c r="B735" s="1">
        <v>133</v>
      </c>
      <c r="C735" s="110"/>
      <c r="D735" s="111">
        <v>4132</v>
      </c>
      <c r="E735" s="95" t="s">
        <v>99</v>
      </c>
      <c r="F735" s="42">
        <v>2000</v>
      </c>
      <c r="G735" s="42">
        <v>0</v>
      </c>
      <c r="H735" s="67">
        <f t="shared" si="27"/>
        <v>0</v>
      </c>
    </row>
    <row r="736" spans="1:10" ht="18" customHeight="1">
      <c r="A736" s="94"/>
      <c r="B736" s="1">
        <v>133</v>
      </c>
      <c r="C736" s="110"/>
      <c r="D736" s="111">
        <v>4135</v>
      </c>
      <c r="E736" s="95" t="s">
        <v>150</v>
      </c>
      <c r="F736" s="42">
        <v>6000</v>
      </c>
      <c r="G736" s="42">
        <v>2981.95</v>
      </c>
      <c r="H736" s="67">
        <f t="shared" si="27"/>
        <v>49.699166666666663</v>
      </c>
      <c r="J736" s="262"/>
    </row>
    <row r="737" spans="1:8" ht="18" customHeight="1">
      <c r="A737" s="94"/>
      <c r="B737" s="1">
        <v>133</v>
      </c>
      <c r="C737" s="110"/>
      <c r="D737" s="114">
        <v>4139</v>
      </c>
      <c r="E737" s="144" t="s">
        <v>90</v>
      </c>
      <c r="F737" s="70">
        <v>25000</v>
      </c>
      <c r="G737" s="70">
        <v>27101.95</v>
      </c>
      <c r="H737" s="67">
        <f t="shared" si="27"/>
        <v>108.40780000000001</v>
      </c>
    </row>
    <row r="738" spans="1:8" ht="18" customHeight="1">
      <c r="A738" s="94"/>
      <c r="B738" s="1"/>
      <c r="C738" s="47">
        <v>413</v>
      </c>
      <c r="D738" s="28"/>
      <c r="E738" s="62" t="s">
        <v>3</v>
      </c>
      <c r="F738" s="58">
        <f>F734+F735+F736+F737</f>
        <v>38000</v>
      </c>
      <c r="G738" s="58">
        <f>G734+G735+G736+G737</f>
        <v>32456.9</v>
      </c>
      <c r="H738" s="260">
        <f t="shared" si="27"/>
        <v>85.412894736842105</v>
      </c>
    </row>
    <row r="739" spans="1:8" ht="18" customHeight="1">
      <c r="A739" s="94"/>
      <c r="B739" s="15">
        <v>412</v>
      </c>
      <c r="C739" s="146"/>
      <c r="D739" s="36">
        <v>4144</v>
      </c>
      <c r="E739" s="55" t="s">
        <v>156</v>
      </c>
      <c r="F739" s="70">
        <v>65000</v>
      </c>
      <c r="G739" s="70">
        <v>63796.52</v>
      </c>
      <c r="H739" s="67">
        <f t="shared" si="27"/>
        <v>98.148492307692308</v>
      </c>
    </row>
    <row r="740" spans="1:8" ht="18" customHeight="1" thickBot="1">
      <c r="A740" s="94"/>
      <c r="B740" s="15"/>
      <c r="C740" s="27">
        <v>414</v>
      </c>
      <c r="D740" s="97"/>
      <c r="E740" s="17" t="s">
        <v>144</v>
      </c>
      <c r="F740" s="147">
        <f>F739</f>
        <v>65000</v>
      </c>
      <c r="G740" s="147">
        <f>G739</f>
        <v>63796.52</v>
      </c>
      <c r="H740" s="263">
        <f t="shared" si="27"/>
        <v>98.148492307692308</v>
      </c>
    </row>
    <row r="741" spans="1:8" ht="21" customHeight="1" thickTop="1" thickBot="1">
      <c r="A741" s="286" t="s">
        <v>37</v>
      </c>
      <c r="B741" s="289"/>
      <c r="C741" s="289"/>
      <c r="D741" s="289"/>
      <c r="E741" s="290"/>
      <c r="F741" s="236">
        <f>F740+F738+F733+F727</f>
        <v>322020</v>
      </c>
      <c r="G741" s="236">
        <f>G740+G738+G733+G727</f>
        <v>312998.18</v>
      </c>
      <c r="H741" s="240">
        <f t="shared" si="27"/>
        <v>97.198366561083162</v>
      </c>
    </row>
    <row r="742" spans="1:8" ht="25.5" customHeight="1" thickBot="1">
      <c r="A742" s="256">
        <v>27</v>
      </c>
      <c r="B742" s="283" t="s">
        <v>172</v>
      </c>
      <c r="C742" s="284"/>
      <c r="D742" s="284"/>
      <c r="E742" s="284"/>
      <c r="F742" s="284"/>
      <c r="G742" s="257"/>
      <c r="H742" s="265"/>
    </row>
    <row r="743" spans="1:8" ht="20.100000000000001" customHeight="1">
      <c r="A743" s="94"/>
      <c r="B743" s="18">
        <v>320</v>
      </c>
      <c r="C743" s="93"/>
      <c r="D743" s="34">
        <v>4111</v>
      </c>
      <c r="E743" s="33" t="s">
        <v>97</v>
      </c>
      <c r="F743" s="76">
        <v>774200</v>
      </c>
      <c r="G743" s="76">
        <v>597261.46</v>
      </c>
      <c r="H743" s="67">
        <f t="shared" si="27"/>
        <v>77.145629036424694</v>
      </c>
    </row>
    <row r="744" spans="1:8" ht="20.100000000000001" customHeight="1">
      <c r="A744" s="94"/>
      <c r="B744" s="1">
        <v>320</v>
      </c>
      <c r="C744" s="93"/>
      <c r="D744" s="97">
        <v>4112</v>
      </c>
      <c r="E744" s="98" t="s">
        <v>82</v>
      </c>
      <c r="F744" s="78">
        <v>89400</v>
      </c>
      <c r="G744" s="78">
        <v>80352.05</v>
      </c>
      <c r="H744" s="67">
        <f t="shared" si="27"/>
        <v>89.879250559284117</v>
      </c>
    </row>
    <row r="745" spans="1:8" s="93" customFormat="1" ht="20.100000000000001" customHeight="1">
      <c r="A745" s="112"/>
      <c r="B745" s="1">
        <v>320</v>
      </c>
      <c r="C745" s="110"/>
      <c r="D745" s="8">
        <v>4113</v>
      </c>
      <c r="E745" s="100" t="s">
        <v>136</v>
      </c>
      <c r="F745" s="78">
        <v>220900</v>
      </c>
      <c r="G745" s="78">
        <v>214271.3</v>
      </c>
      <c r="H745" s="67">
        <f t="shared" si="27"/>
        <v>96.999230421004981</v>
      </c>
    </row>
    <row r="746" spans="1:8" ht="20.100000000000001" customHeight="1">
      <c r="A746" s="94"/>
      <c r="B746" s="18">
        <v>320</v>
      </c>
      <c r="C746" s="93"/>
      <c r="D746" s="36">
        <v>4114</v>
      </c>
      <c r="E746" s="93" t="s">
        <v>137</v>
      </c>
      <c r="F746" s="76">
        <v>196000</v>
      </c>
      <c r="G746" s="76">
        <v>185628.91</v>
      </c>
      <c r="H746" s="67">
        <f t="shared" si="27"/>
        <v>94.708627551020413</v>
      </c>
    </row>
    <row r="747" spans="1:8" ht="20.100000000000001" customHeight="1">
      <c r="A747" s="212" t="s">
        <v>203</v>
      </c>
      <c r="B747" s="15">
        <v>320</v>
      </c>
      <c r="C747" s="93"/>
      <c r="D747" s="97">
        <v>4115</v>
      </c>
      <c r="E747" s="98" t="s">
        <v>74</v>
      </c>
      <c r="F747" s="148">
        <v>20000</v>
      </c>
      <c r="G747" s="148">
        <v>12052.97</v>
      </c>
      <c r="H747" s="67">
        <f t="shared" si="27"/>
        <v>60.264849999999996</v>
      </c>
    </row>
    <row r="748" spans="1:8" ht="20.100000000000001" customHeight="1">
      <c r="A748" s="94"/>
      <c r="B748" s="8"/>
      <c r="C748" s="10">
        <v>411</v>
      </c>
      <c r="D748" s="21"/>
      <c r="E748" s="101" t="s">
        <v>1</v>
      </c>
      <c r="F748" s="58">
        <f>F743+F744+F745+F746+F747</f>
        <v>1300500</v>
      </c>
      <c r="G748" s="58">
        <f>G743+G744+G745+G746+G747</f>
        <v>1089566.69</v>
      </c>
      <c r="H748" s="260">
        <f t="shared" si="27"/>
        <v>83.780599000384456</v>
      </c>
    </row>
    <row r="749" spans="1:8" ht="20.100000000000001" customHeight="1">
      <c r="A749" s="94"/>
      <c r="B749" s="1">
        <v>320</v>
      </c>
      <c r="C749" s="93"/>
      <c r="D749" s="8">
        <v>4121</v>
      </c>
      <c r="E749" s="9" t="s">
        <v>84</v>
      </c>
      <c r="F749" s="78">
        <v>103500</v>
      </c>
      <c r="G749" s="78">
        <v>100506.19</v>
      </c>
      <c r="H749" s="67">
        <f t="shared" si="27"/>
        <v>97.107429951690833</v>
      </c>
    </row>
    <row r="750" spans="1:8" ht="20.100000000000001" customHeight="1">
      <c r="A750" s="94"/>
      <c r="B750" s="1">
        <v>320</v>
      </c>
      <c r="C750" s="93"/>
      <c r="D750" s="8">
        <v>4122</v>
      </c>
      <c r="E750" s="9" t="s">
        <v>86</v>
      </c>
      <c r="F750" s="78">
        <v>30900</v>
      </c>
      <c r="G750" s="78">
        <v>32597.09</v>
      </c>
      <c r="H750" s="67">
        <f t="shared" si="27"/>
        <v>105.49220064724921</v>
      </c>
    </row>
    <row r="751" spans="1:8" ht="20.100000000000001" customHeight="1">
      <c r="A751" s="94"/>
      <c r="B751" s="1">
        <v>320</v>
      </c>
      <c r="C751" s="93"/>
      <c r="D751" s="8">
        <v>4123</v>
      </c>
      <c r="E751" s="9" t="s">
        <v>87</v>
      </c>
      <c r="F751" s="78">
        <v>0</v>
      </c>
      <c r="G751" s="78">
        <v>0</v>
      </c>
      <c r="H751" s="67">
        <v>0</v>
      </c>
    </row>
    <row r="752" spans="1:8" ht="20.100000000000001" customHeight="1">
      <c r="A752" s="94"/>
      <c r="B752" s="1">
        <v>320</v>
      </c>
      <c r="C752" s="93"/>
      <c r="D752" s="8">
        <v>4125</v>
      </c>
      <c r="E752" s="9" t="s">
        <v>85</v>
      </c>
      <c r="F752" s="78">
        <v>55000</v>
      </c>
      <c r="G752" s="78">
        <v>53787.55</v>
      </c>
      <c r="H752" s="67">
        <f t="shared" si="27"/>
        <v>97.795545454545461</v>
      </c>
    </row>
    <row r="753" spans="1:8" ht="20.100000000000001" customHeight="1">
      <c r="A753" s="94"/>
      <c r="B753" s="1">
        <v>320</v>
      </c>
      <c r="C753" s="93"/>
      <c r="D753" s="8">
        <v>4129</v>
      </c>
      <c r="E753" s="9" t="s">
        <v>88</v>
      </c>
      <c r="F753" s="78">
        <v>8000</v>
      </c>
      <c r="G753" s="78">
        <v>1813</v>
      </c>
      <c r="H753" s="67">
        <f t="shared" si="27"/>
        <v>22.662499999999998</v>
      </c>
    </row>
    <row r="754" spans="1:8" ht="20.100000000000001" customHeight="1">
      <c r="A754" s="94"/>
      <c r="B754" s="8"/>
      <c r="C754" s="10">
        <v>412</v>
      </c>
      <c r="D754" s="21"/>
      <c r="E754" s="28" t="s">
        <v>5</v>
      </c>
      <c r="F754" s="59">
        <f>F749+F750+F751+F752+F753</f>
        <v>197400</v>
      </c>
      <c r="G754" s="59">
        <f>G749+G750+G751+G752+G753</f>
        <v>188703.83000000002</v>
      </c>
      <c r="H754" s="260">
        <f t="shared" si="27"/>
        <v>95.594645390070937</v>
      </c>
    </row>
    <row r="755" spans="1:8" ht="20.100000000000001" customHeight="1">
      <c r="A755" s="94"/>
      <c r="B755" s="1">
        <v>320</v>
      </c>
      <c r="C755" s="110"/>
      <c r="D755" s="114">
        <v>4131</v>
      </c>
      <c r="E755" s="144" t="s">
        <v>27</v>
      </c>
      <c r="F755" s="78">
        <v>60000</v>
      </c>
      <c r="G755" s="78">
        <v>60183.4</v>
      </c>
      <c r="H755" s="67">
        <f t="shared" si="27"/>
        <v>100.30566666666667</v>
      </c>
    </row>
    <row r="756" spans="1:8" ht="20.100000000000001" customHeight="1">
      <c r="A756" s="94"/>
      <c r="B756" s="1">
        <v>320</v>
      </c>
      <c r="C756" s="93"/>
      <c r="D756" s="97">
        <v>4132</v>
      </c>
      <c r="E756" s="9" t="s">
        <v>10</v>
      </c>
      <c r="F756" s="78">
        <v>5000</v>
      </c>
      <c r="G756" s="78">
        <v>5257.05</v>
      </c>
      <c r="H756" s="67">
        <f t="shared" si="27"/>
        <v>105.14099999999999</v>
      </c>
    </row>
    <row r="757" spans="1:8" ht="20.100000000000001" customHeight="1">
      <c r="A757" s="94"/>
      <c r="B757" s="1">
        <v>320</v>
      </c>
      <c r="C757" s="93"/>
      <c r="D757" s="97">
        <v>4133</v>
      </c>
      <c r="E757" s="9" t="s">
        <v>11</v>
      </c>
      <c r="F757" s="78">
        <v>2500</v>
      </c>
      <c r="G757" s="78">
        <v>1247.4000000000001</v>
      </c>
      <c r="H757" s="67">
        <f t="shared" si="27"/>
        <v>49.896000000000001</v>
      </c>
    </row>
    <row r="758" spans="1:8" ht="20.100000000000001" customHeight="1">
      <c r="A758" s="94"/>
      <c r="B758" s="1">
        <v>435</v>
      </c>
      <c r="C758" s="93"/>
      <c r="D758" s="8">
        <v>4134</v>
      </c>
      <c r="E758" s="9" t="s">
        <v>28</v>
      </c>
      <c r="F758" s="78">
        <v>30000</v>
      </c>
      <c r="G758" s="78">
        <v>30643.25</v>
      </c>
      <c r="H758" s="67">
        <f t="shared" si="27"/>
        <v>102.14416666666666</v>
      </c>
    </row>
    <row r="759" spans="1:8" ht="20.100000000000001" customHeight="1">
      <c r="A759" s="94"/>
      <c r="B759" s="1">
        <v>320</v>
      </c>
      <c r="C759" s="93"/>
      <c r="D759" s="8">
        <v>4135</v>
      </c>
      <c r="E759" s="9" t="s">
        <v>142</v>
      </c>
      <c r="F759" s="78">
        <v>16000</v>
      </c>
      <c r="G759" s="78">
        <v>13786.08</v>
      </c>
      <c r="H759" s="67">
        <f t="shared" si="27"/>
        <v>86.162999999999997</v>
      </c>
    </row>
    <row r="760" spans="1:8" ht="20.100000000000001" customHeight="1">
      <c r="A760" s="94"/>
      <c r="B760" s="1">
        <v>320</v>
      </c>
      <c r="C760" s="110"/>
      <c r="D760" s="111">
        <v>4139</v>
      </c>
      <c r="E760" s="144" t="s">
        <v>90</v>
      </c>
      <c r="F760" s="78">
        <v>32500</v>
      </c>
      <c r="G760" s="78">
        <v>33687.67</v>
      </c>
      <c r="H760" s="67">
        <f t="shared" si="27"/>
        <v>103.65436923076923</v>
      </c>
    </row>
    <row r="761" spans="1:8" ht="20.100000000000001" customHeight="1">
      <c r="A761" s="94"/>
      <c r="B761" s="36"/>
      <c r="C761" s="47">
        <v>413</v>
      </c>
      <c r="D761" s="28"/>
      <c r="E761" s="62" t="s">
        <v>89</v>
      </c>
      <c r="F761" s="58">
        <f>F755+F756+F758+F759+F760+F757</f>
        <v>146000</v>
      </c>
      <c r="G761" s="58">
        <f>G755+G756+G758+G759+G760+G757</f>
        <v>144804.85</v>
      </c>
      <c r="H761" s="260">
        <f t="shared" si="27"/>
        <v>99.181404109589039</v>
      </c>
    </row>
    <row r="762" spans="1:8" ht="20.100000000000001" customHeight="1">
      <c r="A762" s="94"/>
      <c r="B762" s="1">
        <v>412</v>
      </c>
      <c r="C762" s="146"/>
      <c r="D762" s="36">
        <v>4143</v>
      </c>
      <c r="E762" s="55" t="s">
        <v>184</v>
      </c>
      <c r="F762" s="63">
        <v>60000</v>
      </c>
      <c r="G762" s="63">
        <v>51774.080000000002</v>
      </c>
      <c r="H762" s="67">
        <f t="shared" si="27"/>
        <v>86.290133333333344</v>
      </c>
    </row>
    <row r="763" spans="1:8" ht="20.100000000000001" customHeight="1" thickBot="1">
      <c r="A763" s="94"/>
      <c r="B763" s="36"/>
      <c r="C763" s="27">
        <v>414</v>
      </c>
      <c r="D763" s="97"/>
      <c r="E763" s="17" t="s">
        <v>144</v>
      </c>
      <c r="F763" s="59">
        <f>F762</f>
        <v>60000</v>
      </c>
      <c r="G763" s="59">
        <f>G762</f>
        <v>51774.080000000002</v>
      </c>
      <c r="H763" s="71">
        <f t="shared" si="27"/>
        <v>86.290133333333344</v>
      </c>
    </row>
    <row r="764" spans="1:8" ht="18.75" customHeight="1" thickTop="1" thickBot="1">
      <c r="A764" s="286" t="s">
        <v>51</v>
      </c>
      <c r="B764" s="289"/>
      <c r="C764" s="289"/>
      <c r="D764" s="289"/>
      <c r="E764" s="290"/>
      <c r="F764" s="238">
        <f>F761+F754+F748+F763</f>
        <v>1703900</v>
      </c>
      <c r="G764" s="238">
        <f>G761+G754+G748+G763</f>
        <v>1474849.4500000002</v>
      </c>
      <c r="H764" s="281">
        <f t="shared" si="27"/>
        <v>86.557277422383947</v>
      </c>
    </row>
    <row r="765" spans="1:8" ht="24.75" customHeight="1" thickBot="1">
      <c r="A765" s="330" t="s">
        <v>117</v>
      </c>
      <c r="B765" s="331"/>
      <c r="C765" s="331"/>
      <c r="D765" s="331"/>
      <c r="E765" s="332"/>
      <c r="F765" s="244">
        <f>F764+F741+F716+F697+F667+F648+F627+F608+F566+F542+F522+F498+F478+F455+F435+F412+F366+F346+F319+F300+F277+F229+F203+F179+F158+F390+F585</f>
        <v>73672900</v>
      </c>
      <c r="G765" s="244">
        <f>G764+G741+G716+G697+G667+G648+G627+G608+G566+G542+G522+G498+G478+G455+G435+G412+G366+G346+G319+G300+G277+G229+G203+G179+G158+G390+G585</f>
        <v>67321317.049999997</v>
      </c>
      <c r="H765" s="280">
        <f t="shared" si="27"/>
        <v>91.378671193885395</v>
      </c>
    </row>
    <row r="766" spans="1:8" ht="11.25" customHeight="1">
      <c r="A766" s="149"/>
      <c r="B766" s="149"/>
      <c r="C766" s="149"/>
      <c r="D766" s="149"/>
      <c r="E766" s="149"/>
      <c r="F766" s="81"/>
      <c r="G766" s="81"/>
      <c r="H766" s="81"/>
    </row>
    <row r="767" spans="1:8" s="93" customFormat="1" ht="18" customHeight="1">
      <c r="A767" s="282" t="s">
        <v>183</v>
      </c>
      <c r="B767" s="282"/>
      <c r="C767" s="282"/>
      <c r="D767" s="282"/>
      <c r="E767" s="282"/>
      <c r="F767" s="282"/>
      <c r="G767" s="216"/>
      <c r="H767" s="217"/>
    </row>
    <row r="768" spans="1:8" s="93" customFormat="1" ht="39.75" customHeight="1">
      <c r="A768" s="322" t="s">
        <v>212</v>
      </c>
      <c r="B768" s="322"/>
      <c r="C768" s="322"/>
      <c r="D768" s="322"/>
      <c r="E768" s="322"/>
      <c r="F768" s="322"/>
      <c r="G768" s="323"/>
      <c r="H768" s="323"/>
    </row>
    <row r="769" spans="1:8" s="85" customFormat="1" ht="19.5" customHeight="1">
      <c r="A769" s="85" t="s">
        <v>219</v>
      </c>
      <c r="B769" s="151"/>
    </row>
    <row r="770" spans="1:8" ht="18" customHeight="1">
      <c r="A770" s="85" t="s">
        <v>220</v>
      </c>
      <c r="B770" s="151"/>
      <c r="C770" s="85"/>
      <c r="D770" s="85"/>
    </row>
    <row r="771" spans="1:8" ht="9" customHeight="1"/>
    <row r="772" spans="1:8" ht="16.5" customHeight="1">
      <c r="A772" s="282" t="s">
        <v>35</v>
      </c>
      <c r="B772" s="282"/>
      <c r="C772" s="282"/>
      <c r="D772" s="282"/>
      <c r="E772" s="282"/>
      <c r="F772" s="282"/>
      <c r="G772" s="216"/>
      <c r="H772" s="217"/>
    </row>
    <row r="773" spans="1:8" ht="16.5" customHeight="1">
      <c r="A773" s="150"/>
      <c r="B773" s="150"/>
      <c r="C773" s="150"/>
      <c r="D773" s="150"/>
      <c r="E773" s="150"/>
      <c r="F773" s="321" t="s">
        <v>36</v>
      </c>
      <c r="G773" s="321"/>
      <c r="H773" s="321"/>
    </row>
    <row r="774" spans="1:8" ht="18" customHeight="1">
      <c r="A774" s="150"/>
      <c r="B774" s="150"/>
      <c r="C774" s="150"/>
      <c r="D774" s="150"/>
      <c r="E774" s="150"/>
      <c r="F774" s="321" t="s">
        <v>221</v>
      </c>
      <c r="G774" s="321"/>
      <c r="H774" s="321"/>
    </row>
    <row r="775" spans="1:8" ht="15.75" customHeight="1">
      <c r="A775" s="56"/>
      <c r="B775" s="57"/>
      <c r="C775" s="56"/>
      <c r="D775" s="56"/>
      <c r="E775" s="56"/>
      <c r="F775" s="214"/>
      <c r="G775" s="217"/>
      <c r="H775" s="217"/>
    </row>
    <row r="776" spans="1:8">
      <c r="B776" s="152"/>
    </row>
    <row r="777" spans="1:8">
      <c r="B777" s="152"/>
    </row>
    <row r="778" spans="1:8">
      <c r="B778" s="152"/>
    </row>
    <row r="779" spans="1:8">
      <c r="B779" s="152"/>
    </row>
  </sheetData>
  <mergeCells count="128">
    <mergeCell ref="G719:G720"/>
    <mergeCell ref="H414:H415"/>
    <mergeCell ref="H458:H459"/>
    <mergeCell ref="H501:H502"/>
    <mergeCell ref="H543:H544"/>
    <mergeCell ref="H588:H589"/>
    <mergeCell ref="H628:H629"/>
    <mergeCell ref="H670:H671"/>
    <mergeCell ref="H719:H720"/>
    <mergeCell ref="G414:G415"/>
    <mergeCell ref="G458:G459"/>
    <mergeCell ref="G501:G502"/>
    <mergeCell ref="G543:G544"/>
    <mergeCell ref="G588:G589"/>
    <mergeCell ref="G628:G629"/>
    <mergeCell ref="G670:G671"/>
    <mergeCell ref="D33:E33"/>
    <mergeCell ref="D46:E46"/>
    <mergeCell ref="B649:F649"/>
    <mergeCell ref="B204:F204"/>
    <mergeCell ref="A158:E158"/>
    <mergeCell ref="B233:F233"/>
    <mergeCell ref="A21:H21"/>
    <mergeCell ref="D66:E66"/>
    <mergeCell ref="D128:E128"/>
    <mergeCell ref="D61:E61"/>
    <mergeCell ref="A25:H25"/>
    <mergeCell ref="D41:E41"/>
    <mergeCell ref="A542:E542"/>
    <mergeCell ref="B590:F590"/>
    <mergeCell ref="A608:E608"/>
    <mergeCell ref="A435:E435"/>
    <mergeCell ref="G28:G29"/>
    <mergeCell ref="G30:G32"/>
    <mergeCell ref="G72:G73"/>
    <mergeCell ref="G135:G136"/>
    <mergeCell ref="G182:G183"/>
    <mergeCell ref="G231:G232"/>
    <mergeCell ref="G279:G280"/>
    <mergeCell ref="G324:G325"/>
    <mergeCell ref="A566:E566"/>
    <mergeCell ref="A765:E765"/>
    <mergeCell ref="A764:E764"/>
    <mergeCell ref="B416:F416"/>
    <mergeCell ref="A2:H2"/>
    <mergeCell ref="A12:H12"/>
    <mergeCell ref="A14:H14"/>
    <mergeCell ref="A23:H23"/>
    <mergeCell ref="A22:H22"/>
    <mergeCell ref="D55:E55"/>
    <mergeCell ref="D30:D32"/>
    <mergeCell ref="A24:H24"/>
    <mergeCell ref="A7:H7"/>
    <mergeCell ref="A6:H6"/>
    <mergeCell ref="A16:H16"/>
    <mergeCell ref="A134:H134"/>
    <mergeCell ref="D69:E69"/>
    <mergeCell ref="A19:H19"/>
    <mergeCell ref="H369:H370"/>
    <mergeCell ref="A667:E667"/>
    <mergeCell ref="A648:E648"/>
    <mergeCell ref="A179:E179"/>
    <mergeCell ref="B137:F137"/>
    <mergeCell ref="A26:H26"/>
    <mergeCell ref="F30:F32"/>
    <mergeCell ref="F774:H774"/>
    <mergeCell ref="A741:E741"/>
    <mergeCell ref="B742:F742"/>
    <mergeCell ref="A697:E697"/>
    <mergeCell ref="B698:F698"/>
    <mergeCell ref="A768:H768"/>
    <mergeCell ref="F773:H773"/>
    <mergeCell ref="B545:E545"/>
    <mergeCell ref="A300:E300"/>
    <mergeCell ref="A498:E498"/>
    <mergeCell ref="A478:E478"/>
    <mergeCell ref="B391:F391"/>
    <mergeCell ref="B523:F523"/>
    <mergeCell ref="A319:E319"/>
    <mergeCell ref="A346:E346"/>
    <mergeCell ref="A390:E390"/>
    <mergeCell ref="A716:E716"/>
    <mergeCell ref="B568:E568"/>
    <mergeCell ref="A585:E585"/>
    <mergeCell ref="B609:F609"/>
    <mergeCell ref="B630:F630"/>
    <mergeCell ref="A627:E627"/>
    <mergeCell ref="A772:F772"/>
    <mergeCell ref="A412:E412"/>
    <mergeCell ref="B436:F436"/>
    <mergeCell ref="A522:E522"/>
    <mergeCell ref="D64:E64"/>
    <mergeCell ref="A129:H129"/>
    <mergeCell ref="B184:F184"/>
    <mergeCell ref="A229:E229"/>
    <mergeCell ref="A130:H130"/>
    <mergeCell ref="B371:F371"/>
    <mergeCell ref="B301:F301"/>
    <mergeCell ref="D71:E71"/>
    <mergeCell ref="A132:H132"/>
    <mergeCell ref="A203:E203"/>
    <mergeCell ref="B159:F159"/>
    <mergeCell ref="G369:G370"/>
    <mergeCell ref="A133:E133"/>
    <mergeCell ref="A767:F767"/>
    <mergeCell ref="B672:F672"/>
    <mergeCell ref="A15:H15"/>
    <mergeCell ref="A277:E277"/>
    <mergeCell ref="B503:F503"/>
    <mergeCell ref="B479:F479"/>
    <mergeCell ref="B347:F347"/>
    <mergeCell ref="A455:E455"/>
    <mergeCell ref="B460:F460"/>
    <mergeCell ref="A366:E366"/>
    <mergeCell ref="B281:F281"/>
    <mergeCell ref="B326:F326"/>
    <mergeCell ref="D62:E62"/>
    <mergeCell ref="D49:E49"/>
    <mergeCell ref="D38:E38"/>
    <mergeCell ref="H30:H32"/>
    <mergeCell ref="H28:H29"/>
    <mergeCell ref="H72:H73"/>
    <mergeCell ref="H135:H136"/>
    <mergeCell ref="H182:H183"/>
    <mergeCell ref="B721:F721"/>
    <mergeCell ref="H231:H232"/>
    <mergeCell ref="H279:H280"/>
    <mergeCell ref="H324:H325"/>
  </mergeCells>
  <phoneticPr fontId="0" type="noConversion"/>
  <printOptions horizontalCentered="1"/>
  <pageMargins left="0.76" right="0.39370078740157499" top="0.511811023622047" bottom="0.74803149606299202" header="0.27559055118110198" footer="0.511811023622047"/>
  <pageSetup scale="67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Datronic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snezapopovic</cp:lastModifiedBy>
  <cp:lastPrinted>2011-06-10T06:35:38Z</cp:lastPrinted>
  <dcterms:created xsi:type="dcterms:W3CDTF">2004-10-18T07:49:55Z</dcterms:created>
  <dcterms:modified xsi:type="dcterms:W3CDTF">2011-07-22T09:50:53Z</dcterms:modified>
</cp:coreProperties>
</file>