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'Sheet1'!$A$1:$J$896</definedName>
  </definedNames>
  <calcPr fullCalcOnLoad="1"/>
</workbook>
</file>

<file path=xl/sharedStrings.xml><?xml version="1.0" encoding="utf-8"?>
<sst xmlns="http://schemas.openxmlformats.org/spreadsheetml/2006/main" count="820" uniqueCount="332">
  <si>
    <t>Prirez porezu na dohodak fizičkih lica</t>
  </si>
  <si>
    <t>Kapitalni izdaci ( 421+422)</t>
  </si>
  <si>
    <t>Izgradnja i adapt.objekata od opšteg interesa</t>
  </si>
  <si>
    <t>Org.   Klas.</t>
  </si>
  <si>
    <t>Ekonomska      Klasa</t>
  </si>
  <si>
    <t>OPIS</t>
  </si>
  <si>
    <t>IZNOS u €</t>
  </si>
  <si>
    <t xml:space="preserve">SVEGA </t>
  </si>
  <si>
    <t>operativni budžet</t>
  </si>
  <si>
    <t>investicioni budžet</t>
  </si>
  <si>
    <t>( 6+5 )</t>
  </si>
  <si>
    <t>SLUŽBA PREDSJEDNIKA</t>
  </si>
  <si>
    <t>0000</t>
  </si>
  <si>
    <t>Neto zarade</t>
  </si>
  <si>
    <t>Naknade za korišćenje komunalnih dobara od opšteg interesa</t>
  </si>
  <si>
    <t>Porez na zarade zaposlenih</t>
  </si>
  <si>
    <t>Doprinosi</t>
  </si>
  <si>
    <t>Bruto zarade</t>
  </si>
  <si>
    <t>Naknade za topli obrok</t>
  </si>
  <si>
    <t>Naknade za prevoz</t>
  </si>
  <si>
    <t>Naknada za zimnicu</t>
  </si>
  <si>
    <t>Naknada za regres za godišnji odmor</t>
  </si>
  <si>
    <t>Ostale naknade</t>
  </si>
  <si>
    <t>Ostala primanja i naknade zaposlenih</t>
  </si>
  <si>
    <t>Izdaci za robu i materijal</t>
  </si>
  <si>
    <t>Izdaci za službena putovanja</t>
  </si>
  <si>
    <t>0001</t>
  </si>
  <si>
    <t>Izdaci za reprezentaciju</t>
  </si>
  <si>
    <t>Izdaci za telefon i poštanske usluge</t>
  </si>
  <si>
    <t>Ugovorene usluge</t>
  </si>
  <si>
    <t>Doprinosi za zajednicu opština</t>
  </si>
  <si>
    <t>0002</t>
  </si>
  <si>
    <t>Troškovi proslave Dana oslobođ. Podgorice</t>
  </si>
  <si>
    <t>0003</t>
  </si>
  <si>
    <t>Saradnja sa drugim gradovima</t>
  </si>
  <si>
    <r>
      <t xml:space="preserve">Sredstva za pripremu i štampanje Biltena </t>
    </r>
    <r>
      <rPr>
        <sz val="14"/>
        <rFont val="Verdana"/>
        <family val="2"/>
      </rPr>
      <t>PODGORICA-INFO</t>
    </r>
  </si>
  <si>
    <t xml:space="preserve">Istraživanje javnog mjenja </t>
  </si>
  <si>
    <t>Izdaci za materijal i usluge</t>
  </si>
  <si>
    <t>Sredstva za otkup knjiga</t>
  </si>
  <si>
    <t>Sredstva za otkup slika</t>
  </si>
  <si>
    <t>Studentska nagrada</t>
  </si>
  <si>
    <t>Nagrada oslobođenja Podgorice</t>
  </si>
  <si>
    <t>Nagrada dobitnika "Luče"</t>
  </si>
  <si>
    <t>Besteretna davanja i socijalne benificije</t>
  </si>
  <si>
    <t>SVEGA                  001</t>
  </si>
  <si>
    <t>SLUŽBA  SKUPŠTINE</t>
  </si>
  <si>
    <t>Zakup sale za sjednice</t>
  </si>
  <si>
    <t>Naknada odbornicima</t>
  </si>
  <si>
    <t>Finansiranje političkih stranaka</t>
  </si>
  <si>
    <t>Besteretna izdavanja i socijalne beneficije</t>
  </si>
  <si>
    <t>SVEGA           002</t>
  </si>
  <si>
    <t>005</t>
  </si>
  <si>
    <t>SEKRETARIJAT ZA FINANSIJE</t>
  </si>
  <si>
    <t>Za otpremninu radnika</t>
  </si>
  <si>
    <t>Za zapošljavanje radnika</t>
  </si>
  <si>
    <t>Troškovi javne rasvjete</t>
  </si>
  <si>
    <t>Izdaci za telefonske i poštanske usluge</t>
  </si>
  <si>
    <t>Provizija banci za izvršenje budžeta</t>
  </si>
  <si>
    <t>Javno komunalno preduzeće (programske aktivnosti)</t>
  </si>
  <si>
    <t>Javno stambeno preduzeće (programske aktivnosti)</t>
  </si>
  <si>
    <t>Javno komunalno preduzeće Golubovci</t>
  </si>
  <si>
    <t>Ostale intervencije u komunalnoj privredi</t>
  </si>
  <si>
    <t>Opštinski Vatrogasni savez</t>
  </si>
  <si>
    <t>Opštinska organizacija Crvenog krsta</t>
  </si>
  <si>
    <t>Sredstva za nevladine i druge organizacije</t>
  </si>
  <si>
    <t>Materijalni troškovi mjesnih zajednica</t>
  </si>
  <si>
    <t>Besteretna davanja i socijalne beneficije</t>
  </si>
  <si>
    <t>Za opremanje organa</t>
  </si>
  <si>
    <t>Razvoj informacionog sistema</t>
  </si>
  <si>
    <t>Za rješavanje stambenih potreba</t>
  </si>
  <si>
    <t>Finansiranje opremanja opštinskih objekata</t>
  </si>
  <si>
    <t>Uređivanje mjesnih zajednica</t>
  </si>
  <si>
    <t>Izgradnja i adaptacija opštinskih objekata</t>
  </si>
  <si>
    <t>Uređenje grada i gradska infrastruktura</t>
  </si>
  <si>
    <t>Komunalna infrastruktura</t>
  </si>
  <si>
    <t>Kapitalni izdaci</t>
  </si>
  <si>
    <t>Stalna budžetska rezerva</t>
  </si>
  <si>
    <t>Tekuća budžetska rezerva</t>
  </si>
  <si>
    <t>Izdaci iz predhodne godine</t>
  </si>
  <si>
    <t>SVEGA               005</t>
  </si>
  <si>
    <t>007</t>
  </si>
  <si>
    <t>SEKRETARIJAT ZA PRIVREDU</t>
  </si>
  <si>
    <t>Stimulisanje preduzetništva</t>
  </si>
  <si>
    <t>Marketing i aktivnosti u turizmu</t>
  </si>
  <si>
    <t>Agrobudžet</t>
  </si>
  <si>
    <t>SVEGA      007</t>
  </si>
  <si>
    <t>014</t>
  </si>
  <si>
    <t>SEKRETARIJAT ZA RAD, ZDRAVSTVO I SOCIJALNU ZAŠTITU</t>
  </si>
  <si>
    <t>Poboljšanje materijalnog položaja boraca</t>
  </si>
  <si>
    <t>Naknada licima nastrad. na Visećem mostu</t>
  </si>
  <si>
    <t>Sredstva za rješavanje stambenih potreba socijalnih slučajeva</t>
  </si>
  <si>
    <t>Za poboljšanje materijalne  situacije i liječenje građana</t>
  </si>
  <si>
    <t>Nabavka bebi paketića</t>
  </si>
  <si>
    <t>Pomoć u kući starim licima</t>
  </si>
  <si>
    <t>Sredstva za prikupljanje rezervi krvi</t>
  </si>
  <si>
    <t>Sredstva za dezinsekciju i deratizaciju</t>
  </si>
  <si>
    <t>Nabavka udžbenika i školskog pribora</t>
  </si>
  <si>
    <t>Odmor i rekreacija djece</t>
  </si>
  <si>
    <t xml:space="preserve">Sprovođenje programa prevencije narkomanije </t>
  </si>
  <si>
    <t>JU za brigu o djeci " DJEČJI SAVEZ "</t>
  </si>
  <si>
    <t>Programske aktivnosti i ugovorene usluge</t>
  </si>
  <si>
    <t>SVEGA      014</t>
  </si>
  <si>
    <t>009</t>
  </si>
  <si>
    <t>Maturski koncert</t>
  </si>
  <si>
    <t>FIAT</t>
  </si>
  <si>
    <t>Muzički festival "Naša radost"</t>
  </si>
  <si>
    <t>Podgoričko kulturno ljeto</t>
  </si>
  <si>
    <t>Decembarski dani kulture</t>
  </si>
  <si>
    <t>Ostala sredstva za kulturu</t>
  </si>
  <si>
    <t>Sredstva za poboljša.uslova u srednjem obraz.</t>
  </si>
  <si>
    <t>Sredstva za poboljšanje  uslova na Univerzitetu</t>
  </si>
  <si>
    <t>Sredstva za stipendije</t>
  </si>
  <si>
    <t>Investiciona djelatnost u kulturi</t>
  </si>
  <si>
    <t>JU "MUZEJI I GALERIJE"</t>
  </si>
  <si>
    <t>JU NB "RADOSAV LJUMOVIĆ"</t>
  </si>
  <si>
    <t>JU DJEČJE POZORIŠTE</t>
  </si>
  <si>
    <t>KIC " BUDO TOMOVIĆ "</t>
  </si>
  <si>
    <t>KIC "BUDO TOMOVIĆ"</t>
  </si>
  <si>
    <t>SVEGA      009</t>
  </si>
  <si>
    <t>003</t>
  </si>
  <si>
    <t>SEKRETARIJAT ZA SPORT</t>
  </si>
  <si>
    <t>Finansiranje aktivnosti u sportu</t>
  </si>
  <si>
    <t>Međunarodna sportska saradnja</t>
  </si>
  <si>
    <t>Nagrade sportistima</t>
  </si>
  <si>
    <t>Ostala sredstva za sport</t>
  </si>
  <si>
    <t>Investicije u sportu</t>
  </si>
  <si>
    <t>DU STRELJAČKI CENTAR "LJUBOVIĆ"</t>
  </si>
  <si>
    <t>JP SC "MORAČA"</t>
  </si>
  <si>
    <t>Troškovi zakupa za trening</t>
  </si>
  <si>
    <t>Renta</t>
  </si>
  <si>
    <t>JP "GRADSKI STADION"</t>
  </si>
  <si>
    <t>SVEGA   003</t>
  </si>
  <si>
    <t>SEKRETARIJAT ZA UPRAVU</t>
  </si>
  <si>
    <t>008</t>
  </si>
  <si>
    <t>SEKRETARIJAT ZA URBANIZAM I GRAĐEVINARSTVO</t>
  </si>
  <si>
    <t>Troškovi rušenja bespravno podignutih objekata</t>
  </si>
  <si>
    <t>015</t>
  </si>
  <si>
    <t>SEKRETARIJAT ZA SAOBRAĆAJ</t>
  </si>
  <si>
    <t>Poboljšanje javnog prevoza</t>
  </si>
  <si>
    <t>Izrada projekta regulacije saobraćaja</t>
  </si>
  <si>
    <t>004</t>
  </si>
  <si>
    <t>SEKRETARIJAT ZA KOMUNALNO-STAMBENE POSLOVE I ZAŠTITU ŽIVOTNE SREDINE</t>
  </si>
  <si>
    <t>Troškovi administrativnog izvršenja</t>
  </si>
  <si>
    <t>Troškovi radne odjeće i obuće</t>
  </si>
  <si>
    <t>017</t>
  </si>
  <si>
    <t>SLUŽBA ZA ZAJEDNIČKE POSLOVE</t>
  </si>
  <si>
    <t>Izdaci za energiju</t>
  </si>
  <si>
    <t>Izdaci za vodu, kanalizaciju odvoz smeća i održavanja čistoće</t>
  </si>
  <si>
    <t xml:space="preserve">Izdaci za tekuće održavanje zgrada Opštine i drugih osnovnih sredstava </t>
  </si>
  <si>
    <t>Izdaci za osiguranje</t>
  </si>
  <si>
    <t>Troškovi bifea</t>
  </si>
  <si>
    <t>023</t>
  </si>
  <si>
    <t xml:space="preserve">DIREKCIJA ZA IMOVINU </t>
  </si>
  <si>
    <t>Troškovi dostave rješenja</t>
  </si>
  <si>
    <t>021</t>
  </si>
  <si>
    <t>CENTAR ZA INFORMACIONI SISTEM</t>
  </si>
  <si>
    <t>022</t>
  </si>
  <si>
    <t>OPŠTINSKA VATROGASNA JEDINICA</t>
  </si>
  <si>
    <t>Sredstva za opremanje vatrogasaca</t>
  </si>
  <si>
    <t>Opremanje vatrogasne jedinice</t>
  </si>
  <si>
    <t>Izgradnja Vatrogasnog doma</t>
  </si>
  <si>
    <t>UKUPNI IZDACI</t>
  </si>
  <si>
    <r>
      <t>III</t>
    </r>
    <r>
      <rPr>
        <sz val="22"/>
        <rFont val="Verdana"/>
        <family val="2"/>
      </rPr>
      <t xml:space="preserve">    Završne odredbe</t>
    </r>
  </si>
  <si>
    <t>Bruto zarade zaposlenih</t>
  </si>
  <si>
    <t>Neto plate</t>
  </si>
  <si>
    <t>Porezi na zarade zaposlenih</t>
  </si>
  <si>
    <t>Naknada za topli obrok</t>
  </si>
  <si>
    <t>Naknada za prevoz</t>
  </si>
  <si>
    <t>Naknada za regres</t>
  </si>
  <si>
    <t>Izdaci za službena putovanja i reprezentacija</t>
  </si>
  <si>
    <t>Izdaci zakupa opreme, održavanja higijene</t>
  </si>
  <si>
    <t>Tekuće održ. objekata Opštine i osnovnih sredstava</t>
  </si>
  <si>
    <t>Izdaci osiguranja, bankarskih provizija</t>
  </si>
  <si>
    <t xml:space="preserve">Zakup zgrada </t>
  </si>
  <si>
    <t>Davanja pojedincima</t>
  </si>
  <si>
    <t>Davanja neprof. humanit i nevladinim organizacijama</t>
  </si>
  <si>
    <t>Davanja drugim jedinic. opšt. sektora na nižem nivou</t>
  </si>
  <si>
    <t>Socijalna zaštita</t>
  </si>
  <si>
    <t>Izgradnja infrastrukture i nabavka opreme</t>
  </si>
  <si>
    <t>Stalna rezerva budžeta</t>
  </si>
  <si>
    <t>002</t>
  </si>
  <si>
    <t>Otkup zemljista</t>
  </si>
  <si>
    <t>Rashodi</t>
  </si>
  <si>
    <t>Operativni budžet</t>
  </si>
  <si>
    <t>Investicioni budžet</t>
  </si>
  <si>
    <t>Opis</t>
  </si>
  <si>
    <t>Svega(6+5)</t>
  </si>
  <si>
    <t>Naknade za koriš. Komunalnih  dobara od opšteg interesa</t>
  </si>
  <si>
    <t>Naknada za yimnicu</t>
  </si>
  <si>
    <t>Finansiranje ostalih sportskih manifestacija</t>
  </si>
  <si>
    <t>Troškovi revizije</t>
  </si>
  <si>
    <t xml:space="preserve">Tekuća budžetska rezerva </t>
  </si>
  <si>
    <t>Međunarodni atletski maraton</t>
  </si>
  <si>
    <t>Svjetski kup skokova u vodu</t>
  </si>
  <si>
    <t>Sredstva za analizu zaštite životne sredine</t>
  </si>
  <si>
    <t>Kupovina minibusa</t>
  </si>
  <si>
    <t>0030</t>
  </si>
  <si>
    <t>SEKRETARIJAT ZA KULTURU I OBRAZOVANJE</t>
  </si>
  <si>
    <t>SVEGA         006</t>
  </si>
  <si>
    <t>SVEGA          015</t>
  </si>
  <si>
    <t>SVEGA           004</t>
  </si>
  <si>
    <t>SVEGA          022</t>
  </si>
  <si>
    <t>SVEGA             021</t>
  </si>
  <si>
    <t>SVEGA                023</t>
  </si>
  <si>
    <t>SVEGA                017</t>
  </si>
  <si>
    <t>SVEGA                 008</t>
  </si>
  <si>
    <t>Član 18.</t>
  </si>
  <si>
    <t>III           ZAVRŠNE ODREDBE</t>
  </si>
  <si>
    <t xml:space="preserve">      Budžet Opštine Podgorica za 2004 godinu, stupa na snagu osmog dana od objavljivanja u " Službenom listu RCG - opštinski propisi ", a primjenjivaće se od 01.01.2004 godine.</t>
  </si>
  <si>
    <t>Broj: 01--030/03-17367</t>
  </si>
  <si>
    <t>Podgorica,26.12.2003 godine</t>
  </si>
  <si>
    <t>ODLUKU</t>
  </si>
  <si>
    <t>Član 1.</t>
  </si>
  <si>
    <t>UKUPNI PRIMICI SE RASPOREĐUJU:</t>
  </si>
  <si>
    <t>Član 2.</t>
  </si>
  <si>
    <t>Primici Budžeta za 2003. godinu obezbjeđuju se iz:</t>
  </si>
  <si>
    <t>Član 3.</t>
  </si>
  <si>
    <t>Primici Budžeta za 2003. godinu po izvorima i vrstama i rasporedu prihoda Budžeta na osnovne namjene utvrđuje se u sledećim iznosima:</t>
  </si>
  <si>
    <t xml:space="preserve">Na osnovu člana  42 i 43 Zakona o finasiranju lokalne samouprave ("Sl. list RCG", broj 42/03) i člana 26 tačka 4 Statuta Opštine Podgorica ("Sl.list RCG-opštinski proisi", br.15/94 i 25/95), Skupština opštine Podgorica, na sjednici održanoj 26. decembra 2003. godine, donijela je </t>
  </si>
  <si>
    <t>o Budžetu Opštine Podgorica za 2004. godinu</t>
  </si>
  <si>
    <t>Odlukom o Budžetu Opštine Podgorica za 2004.godinu (u daljem tekstu: Budžet) utvrđuju se primici i izdaci u iznosu od 20.839.600,00 €</t>
  </si>
  <si>
    <t>Org.Klas</t>
  </si>
  <si>
    <t>Eko.Klas</t>
  </si>
  <si>
    <t>Svega</t>
  </si>
  <si>
    <t>PRIMICI</t>
  </si>
  <si>
    <t>POREZI</t>
  </si>
  <si>
    <t>Porez na prihod od samostalnog obavljanja djelatnosti</t>
  </si>
  <si>
    <t>Ostali porezi na dohodak građana</t>
  </si>
  <si>
    <t>Porez na promet nepokretnosti i prava</t>
  </si>
  <si>
    <t>Porez na nasleđe i poklon</t>
  </si>
  <si>
    <t>TAKSE</t>
  </si>
  <si>
    <t>Boravišne takse</t>
  </si>
  <si>
    <t>Lokalne administrativne takse</t>
  </si>
  <si>
    <t>Lokalne komunalne takse</t>
  </si>
  <si>
    <t>Prenijeta sredstva iz predhodne godine</t>
  </si>
  <si>
    <t>Ostali primici</t>
  </si>
  <si>
    <t xml:space="preserve">UKUPNI PRIMICI    </t>
  </si>
  <si>
    <t>Porez na lična primanja</t>
  </si>
  <si>
    <t>Porez na prihode od imovine i imovinskih prava</t>
  </si>
  <si>
    <t>Porez na prihode od kapitala</t>
  </si>
  <si>
    <t>Porez na promet nepokretnosti i prava i porez na nasleđe i poklon</t>
  </si>
  <si>
    <t xml:space="preserve">Porez na dohodak fizičkih lica         </t>
  </si>
  <si>
    <t>Ek. klasa</t>
  </si>
  <si>
    <t>Opštinski porezi</t>
  </si>
  <si>
    <t>Porez na potrošnju</t>
  </si>
  <si>
    <t>Porez na firmu ili naziv</t>
  </si>
  <si>
    <t>Porez na nepokretnosti</t>
  </si>
  <si>
    <t>Kamate i novčane kazne zbog neblagovremenog plaćanja poreza</t>
  </si>
  <si>
    <t>Kamate zbog neblagovremenog plaćanja opštinskih poreza</t>
  </si>
  <si>
    <t>Novčane kazne izrečene u prekršajnom i drugom postupku zbog neplaćanja lokalnih poreza</t>
  </si>
  <si>
    <t>Lokalne komunalne  takse</t>
  </si>
  <si>
    <t xml:space="preserve">NAKNADE </t>
  </si>
  <si>
    <t>Opštinske naknade</t>
  </si>
  <si>
    <t>Naknada za korišćenje građevinskog zemljišta</t>
  </si>
  <si>
    <t>Primici od koncesionih naknada za obavljanje komunalnih djelatnosti i primici od drugih koncesionih poslova koje Opština zaključi</t>
  </si>
  <si>
    <t>Primici od koncesionih naknada za korišćenje prirodnih dobara koje daje Republika 30 %</t>
  </si>
  <si>
    <t>DOTACIJE</t>
  </si>
  <si>
    <t>Opštinske dotacije</t>
  </si>
  <si>
    <t>Stimulativne dotacije iz Budžeta Republike crne Gore</t>
  </si>
  <si>
    <t>Uslovne dotacije iz Budžeta Republike Crne Gore</t>
  </si>
  <si>
    <t>OSTALI PRIMICI</t>
  </si>
  <si>
    <t>Ostali opštinski primici</t>
  </si>
  <si>
    <t>Prihodi od prodate imovine</t>
  </si>
  <si>
    <t>Prihodi koje svojom djelatnošću ostvare organi lokalne uprave</t>
  </si>
  <si>
    <t>Bespovratne pomoći i donacije</t>
  </si>
  <si>
    <t xml:space="preserve">             Za izvršenje Budžeta u cjelini odgovoran je Predsjednik Opštine, koji istovremeno vrši nadzor </t>
  </si>
  <si>
    <t>i naredbodavac je za izvršenje Budžeta .</t>
  </si>
  <si>
    <t xml:space="preserve"> Za zakonito korišćenje sredstava koja se raspoređuju Budžetom odgovoran je starješina organa</t>
  </si>
  <si>
    <t>uprave, nadležan za poslove Budžeta .</t>
  </si>
  <si>
    <t xml:space="preserve">                        Član 6.</t>
  </si>
  <si>
    <t>Obaveze prema korisnicima Budžeta u toku budžetske godine izvršavat će se srazmjerno</t>
  </si>
  <si>
    <t>ostvarenim primicima, u skladu sa tromjesečnim - mjesečnim  planovima za izvršenje Budžeta, koji</t>
  </si>
  <si>
    <t>moraju biti uravnoteženi .</t>
  </si>
  <si>
    <t>U postupku izvršenja Budžeta korisnici sredstava, imaju ovlašćenja i dužnosti utvrđene ovim</t>
  </si>
  <si>
    <t>Budžetom i drugim propisima.</t>
  </si>
  <si>
    <t xml:space="preserve">Korisnici sredstava Budžeta koji svojim poslovanjem ostvaruju primitke, osim opštinskih organa koji </t>
  </si>
  <si>
    <t>svoje primitke uplaćuju na račun Budžeta, stiču pravo na usmjeravanje sredstava iz Budžeta, na osnovu</t>
  </si>
  <si>
    <t xml:space="preserve">zahtjeva i mjesečnih izvještaja o ostvarenju Programa rada, sa podacima o primicima i izdacima, </t>
  </si>
  <si>
    <t>za obračunski period .</t>
  </si>
  <si>
    <t xml:space="preserve">                       Član 9.</t>
  </si>
  <si>
    <t xml:space="preserve">Korisnici  sredstava Budžeta u komunalno stambenoj oblasti i oblasti javnog prevoza, finansiraće se  </t>
  </si>
  <si>
    <t>do iznosa sredstava predviđenih Budžetom na osnovu operativnih planova za obračunski period, na</t>
  </si>
  <si>
    <t xml:space="preserve">koje je dao saglasnost nadležni organ uprave, donešenih na osnovu programa razvoja i vršenja javne </t>
  </si>
  <si>
    <t>funkcije .</t>
  </si>
  <si>
    <t xml:space="preserve">Osnov za usmjeravanje sredstava predstavlja Izvještaj korisnika sredstava o realizaciji plana sa  </t>
  </si>
  <si>
    <t>mišljenjem nadležnog organa iz stava 1 ovog člana .</t>
  </si>
  <si>
    <t xml:space="preserve">                      Član 10.</t>
  </si>
  <si>
    <t xml:space="preserve">Realizacija sredstava predviđenih za investicije ostvarivaće se na osnovu planiranih prioriteta, uz </t>
  </si>
  <si>
    <t>saglasnost Predsjednika Opštine .</t>
  </si>
  <si>
    <t>Nosioci poslova iz prethodnog stava dužni su da blagovremeno pripreme neophodnu dokumentaciju</t>
  </si>
  <si>
    <t>( projekte, ponude, ugovore, situacije i dr. ) koja se odnosi na određene investicije .</t>
  </si>
  <si>
    <t xml:space="preserve">Korisnici sredstava Budžeta koji su nosioci programskih aktivnosti, ostvaruju pravo na sredstva za </t>
  </si>
  <si>
    <t xml:space="preserve">realizaciju pojedinih programa, na osnovu operativnih planova, koji se najkasnije 30 dana prije    </t>
  </si>
  <si>
    <t xml:space="preserve">početka realizacije, uz prethodnu saglasnost Predsjednika Opštine, dostavljaju organu nadležnom za </t>
  </si>
  <si>
    <t>poslove Budžeta, na realizaciju .</t>
  </si>
  <si>
    <t xml:space="preserve">                       Član 12.</t>
  </si>
  <si>
    <t xml:space="preserve">                       Član 14.</t>
  </si>
  <si>
    <t xml:space="preserve">Ukoliko se u toku izvršenja Budžeta utvrdi, da sredstva obezbjeđena po posebnim pozicijama </t>
  </si>
  <si>
    <t xml:space="preserve">Budžeta neće biti u cjelini ili djelimično utrošena, Predsjednik može ta sredstva prenijeti u tekuću </t>
  </si>
  <si>
    <t>budžetsku rezervu .</t>
  </si>
  <si>
    <t xml:space="preserve">O korišćenju sredstava tekuće budžetske rezerve odlučuje predsjednik Opštine Podgorica. </t>
  </si>
  <si>
    <t>o korišćenju sredstava tekuće budžetske rezerve do određenog iznosa.</t>
  </si>
  <si>
    <t xml:space="preserve">                           Član 16.</t>
  </si>
  <si>
    <t xml:space="preserve">                        Član 3.</t>
  </si>
  <si>
    <t xml:space="preserve">                       Član 4.</t>
  </si>
  <si>
    <t xml:space="preserve">                        Član 5.</t>
  </si>
  <si>
    <t xml:space="preserve">Korisnici Budžeta su dužni dostaviti predsjedniku Opštine mjesečni-tromjesečni plan potrošnje Budžetom odobrenih sredstava, najkasnije deset dana od usvajanja Budžeta.  </t>
  </si>
  <si>
    <t>Sredstva utvrđena Budžetom korisnici Budžeta koriste po dinamici utvrđenoj budžetskim planom potrošnje, koji odobrava predsjednik Opštine.</t>
  </si>
  <si>
    <t>Ukoliko planirana sredstva nijesu dovoljna, korisnici Budžeta pripremaju i predlažu predsjedniku Opštine izmjene i dopune odobrenih sredstava.</t>
  </si>
  <si>
    <t>Korisnici Budžeta mogu ugovarati obaveze do iznosa sredstava koja su planom potrošnje odobrena od strane predsjednika Opštine.</t>
  </si>
  <si>
    <t>Član 7.</t>
  </si>
  <si>
    <t>Korisnici Budžeta mogu preusmjeriti odobrena sredstva po pojedinim izdacima, uz odobrenje predsjednika Opštine, u visini do 5 % iznosa sredstava predviđenih za namjene čiji se iznos mijenja.</t>
  </si>
  <si>
    <t>Član 8.</t>
  </si>
  <si>
    <t xml:space="preserve">                       Član 11.</t>
  </si>
  <si>
    <t xml:space="preserve">                      Član 12.</t>
  </si>
  <si>
    <t xml:space="preserve">                     Član 13.</t>
  </si>
  <si>
    <t xml:space="preserve">                         Član 15.</t>
  </si>
  <si>
    <t xml:space="preserve">Predsjednik Opštine Podgorica može ovlastiti sekretara Sekretarijata za finansije  da odlučuje </t>
  </si>
  <si>
    <t>Od ukupno ostvarenih primitaka Budžeta u 2004 godini, izdaja se najviše 2% u stalnu</t>
  </si>
  <si>
    <t xml:space="preserve"> rezervu Opštine Podgorica, uzimajući u obzir prenesena neangažovana sredstva iz predhodne godine.</t>
  </si>
  <si>
    <t xml:space="preserve">                           Član 17.</t>
  </si>
  <si>
    <t>II - POSEBNI DIO</t>
  </si>
  <si>
    <t xml:space="preserve">Raspored sredstava Budžeta u iznosu od 20.839.600,00 €, po nosiocima, korisnicima i bližim namjenama vrši </t>
  </si>
  <si>
    <t>se u posebnom dijelu, koji glasi:</t>
  </si>
  <si>
    <t>Skupstina opštine Podgorica</t>
  </si>
  <si>
    <t>Predsjednik Opštine,</t>
  </si>
  <si>
    <r>
      <t xml:space="preserve">dr </t>
    </r>
    <r>
      <rPr>
        <b/>
        <sz val="22"/>
        <rFont val="Verdana"/>
        <family val="2"/>
      </rPr>
      <t>Miomir Mugoša</t>
    </r>
    <r>
      <rPr>
        <sz val="22"/>
        <rFont val="Verdana"/>
        <family val="2"/>
      </rPr>
      <t>, s.r.</t>
    </r>
  </si>
  <si>
    <t>‚za stalnu rezervu Budžeta Opštine...........................................148.574,00 €</t>
  </si>
  <si>
    <t>,za pojedine namjene.............................................................19.176.470,00 €</t>
  </si>
  <si>
    <t>.za tekuću rezervu Budžeta Opštine.........................................570.000,00 €</t>
  </si>
  <si>
    <t>Sopstveni primici u iznosu .....................................................14.857.380,00 €</t>
  </si>
  <si>
    <t>ostali prihodi...............................................................................5.037.664,00 €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</si>
</sst>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0000"/>
    <numFmt numFmtId="189" formatCode="000"/>
    <numFmt numFmtId="190" formatCode="_(* #,##0_);_(* \(#,##0\);_(* &quot;-&quot;??_);_(@_)"/>
    <numFmt numFmtId="191" formatCode="_ * #,##0.00_)\ [$€-1]_ ;_ * \(#,##0.00\)\ [$€-1]_ ;_ * &quot;-&quot;??_)\ [$€-1]_ ;_ @_ "/>
  </numFmts>
  <fonts count="62">
    <font>
      <sz val="10"/>
      <name val="Arial"/>
      <family val="0"/>
    </font>
    <font>
      <b/>
      <sz val="11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sz val="16"/>
      <name val="Verdana"/>
      <family val="2"/>
    </font>
    <font>
      <b/>
      <i/>
      <sz val="16"/>
      <name val="Verdana"/>
      <family val="2"/>
    </font>
    <font>
      <sz val="11"/>
      <name val="Verdana"/>
      <family val="2"/>
    </font>
    <font>
      <sz val="18"/>
      <name val="Verdana"/>
      <family val="2"/>
    </font>
    <font>
      <b/>
      <sz val="18"/>
      <name val="Verdana"/>
      <family val="2"/>
    </font>
    <font>
      <sz val="14"/>
      <name val="Verdana"/>
      <family val="2"/>
    </font>
    <font>
      <b/>
      <i/>
      <sz val="22"/>
      <name val="Arial Narrow"/>
      <family val="2"/>
    </font>
    <font>
      <b/>
      <i/>
      <sz val="18"/>
      <name val="Verdana"/>
      <family val="2"/>
    </font>
    <font>
      <sz val="18"/>
      <name val="Arial"/>
      <family val="0"/>
    </font>
    <font>
      <i/>
      <sz val="16"/>
      <name val="Verdana"/>
      <family val="2"/>
    </font>
    <font>
      <sz val="12"/>
      <name val="Verdana"/>
      <family val="2"/>
    </font>
    <font>
      <sz val="15"/>
      <name val="Verdana"/>
      <family val="2"/>
    </font>
    <font>
      <sz val="22"/>
      <name val="Arial Narrow"/>
      <family val="2"/>
    </font>
    <font>
      <b/>
      <sz val="12"/>
      <name val="Verdana"/>
      <family val="2"/>
    </font>
    <font>
      <b/>
      <i/>
      <sz val="20"/>
      <name val="Verdana"/>
      <family val="2"/>
    </font>
    <font>
      <b/>
      <i/>
      <sz val="22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i/>
      <sz val="22"/>
      <name val="Verdana"/>
      <family val="2"/>
    </font>
    <font>
      <b/>
      <sz val="24"/>
      <name val="Verdana"/>
      <family val="2"/>
    </font>
    <font>
      <sz val="24"/>
      <name val="Verdana"/>
      <family val="2"/>
    </font>
    <font>
      <b/>
      <i/>
      <sz val="24"/>
      <name val="Arial Narrow"/>
      <family val="2"/>
    </font>
    <font>
      <sz val="22"/>
      <name val="Arial"/>
      <family val="0"/>
    </font>
    <font>
      <b/>
      <i/>
      <sz val="11"/>
      <name val="Verdana"/>
      <family val="2"/>
    </font>
    <font>
      <b/>
      <i/>
      <sz val="14"/>
      <name val="Verdana"/>
      <family val="2"/>
    </font>
    <font>
      <i/>
      <sz val="20"/>
      <name val="Verdana"/>
      <family val="2"/>
    </font>
    <font>
      <sz val="20"/>
      <name val="Arial"/>
      <family val="0"/>
    </font>
    <font>
      <sz val="24"/>
      <name val="Arial"/>
      <family val="2"/>
    </font>
    <font>
      <b/>
      <i/>
      <sz val="24"/>
      <name val="Arial"/>
      <family val="2"/>
    </font>
    <font>
      <b/>
      <i/>
      <sz val="24"/>
      <name val="Verdana"/>
      <family val="2"/>
    </font>
    <font>
      <i/>
      <sz val="24"/>
      <name val="Arial"/>
      <family val="0"/>
    </font>
    <font>
      <b/>
      <sz val="22"/>
      <name val="Arial Black"/>
      <family val="2"/>
    </font>
    <font>
      <b/>
      <sz val="26"/>
      <name val="Arial Black"/>
      <family val="2"/>
    </font>
    <font>
      <sz val="26"/>
      <name val="Arial"/>
      <family val="0"/>
    </font>
    <font>
      <i/>
      <sz val="14"/>
      <name val="Verdana"/>
      <family val="2"/>
    </font>
    <font>
      <b/>
      <sz val="22"/>
      <name val="Arial"/>
      <family val="2"/>
    </font>
    <font>
      <b/>
      <sz val="26"/>
      <name val="Arial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3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1" applyNumberFormat="0" applyAlignment="0" applyProtection="0"/>
    <xf numFmtId="0" fontId="56" fillId="0" borderId="6" applyNumberFormat="0" applyFill="0" applyAlignment="0" applyProtection="0"/>
    <xf numFmtId="0" fontId="57" fillId="22" borderId="0" applyNumberFormat="0" applyBorder="0" applyAlignment="0" applyProtection="0"/>
    <xf numFmtId="0" fontId="0" fillId="23" borderId="7" applyNumberFormat="0" applyFont="0" applyAlignment="0" applyProtection="0"/>
    <xf numFmtId="0" fontId="58" fillId="20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7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188" fontId="4" fillId="0" borderId="11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188" fontId="9" fillId="0" borderId="13" xfId="0" applyNumberFormat="1" applyFont="1" applyBorder="1" applyAlignment="1" quotePrefix="1">
      <alignment horizontal="right"/>
    </xf>
    <xf numFmtId="0" fontId="9" fillId="0" borderId="14" xfId="0" applyFont="1" applyBorder="1" applyAlignment="1">
      <alignment/>
    </xf>
    <xf numFmtId="4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188" fontId="9" fillId="0" borderId="16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6" xfId="0" applyFont="1" applyBorder="1" applyAlignment="1">
      <alignment horizontal="right"/>
    </xf>
    <xf numFmtId="188" fontId="10" fillId="0" borderId="16" xfId="0" applyNumberFormat="1" applyFont="1" applyBorder="1" applyAlignment="1">
      <alignment horizontal="right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4" fontId="10" fillId="0" borderId="16" xfId="0" applyNumberFormat="1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188" fontId="10" fillId="0" borderId="13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88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/>
    </xf>
    <xf numFmtId="188" fontId="9" fillId="0" borderId="13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4" fontId="9" fillId="0" borderId="19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" fontId="10" fillId="0" borderId="20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88" fontId="9" fillId="0" borderId="16" xfId="0" applyNumberFormat="1" applyFont="1" applyBorder="1" applyAlignment="1" quotePrefix="1">
      <alignment horizontal="right"/>
    </xf>
    <xf numFmtId="0" fontId="10" fillId="0" borderId="16" xfId="0" applyFont="1" applyBorder="1" applyAlignment="1">
      <alignment/>
    </xf>
    <xf numFmtId="188" fontId="10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15" fillId="0" borderId="21" xfId="0" applyFont="1" applyBorder="1" applyAlignment="1">
      <alignment/>
    </xf>
    <xf numFmtId="188" fontId="15" fillId="0" borderId="21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16" xfId="0" applyNumberFormat="1" applyFont="1" applyBorder="1" applyAlignment="1">
      <alignment horizontal="right"/>
    </xf>
    <xf numFmtId="0" fontId="6" fillId="0" borderId="0" xfId="0" applyFont="1" applyAlignment="1">
      <alignment/>
    </xf>
    <xf numFmtId="188" fontId="9" fillId="0" borderId="15" xfId="0" applyNumberFormat="1" applyFont="1" applyBorder="1" applyAlignment="1">
      <alignment horizontal="right"/>
    </xf>
    <xf numFmtId="0" fontId="9" fillId="0" borderId="16" xfId="0" applyFont="1" applyBorder="1" applyAlignment="1">
      <alignment/>
    </xf>
    <xf numFmtId="188" fontId="9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88" fontId="6" fillId="0" borderId="0" xfId="0" applyNumberFormat="1" applyFont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9" fillId="0" borderId="13" xfId="0" applyFont="1" applyBorder="1" applyAlignment="1">
      <alignment/>
    </xf>
    <xf numFmtId="188" fontId="9" fillId="0" borderId="13" xfId="0" applyNumberFormat="1" applyFont="1" applyBorder="1" applyAlignment="1">
      <alignment/>
    </xf>
    <xf numFmtId="0" fontId="10" fillId="0" borderId="15" xfId="0" applyFont="1" applyBorder="1" applyAlignment="1">
      <alignment/>
    </xf>
    <xf numFmtId="188" fontId="10" fillId="0" borderId="15" xfId="0" applyNumberFormat="1" applyFont="1" applyBorder="1" applyAlignment="1">
      <alignment/>
    </xf>
    <xf numFmtId="0" fontId="15" fillId="0" borderId="22" xfId="0" applyFont="1" applyBorder="1" applyAlignment="1">
      <alignment/>
    </xf>
    <xf numFmtId="188" fontId="15" fillId="0" borderId="22" xfId="0" applyNumberFormat="1" applyFont="1" applyBorder="1" applyAlignment="1">
      <alignment/>
    </xf>
    <xf numFmtId="4" fontId="12" fillId="0" borderId="22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21" xfId="0" applyFont="1" applyBorder="1" applyAlignment="1">
      <alignment horizontal="right"/>
    </xf>
    <xf numFmtId="188" fontId="10" fillId="0" borderId="21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0" fontId="10" fillId="0" borderId="2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" fontId="10" fillId="0" borderId="13" xfId="0" applyNumberFormat="1" applyFont="1" applyBorder="1" applyAlignment="1">
      <alignment/>
    </xf>
    <xf numFmtId="4" fontId="9" fillId="0" borderId="13" xfId="0" applyNumberFormat="1" applyFont="1" applyBorder="1" applyAlignment="1">
      <alignment horizontal="right" wrapText="1"/>
    </xf>
    <xf numFmtId="0" fontId="9" fillId="0" borderId="15" xfId="0" applyFont="1" applyBorder="1" applyAlignment="1">
      <alignment/>
    </xf>
    <xf numFmtId="188" fontId="9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5" xfId="0" applyFont="1" applyBorder="1" applyAlignment="1">
      <alignment horizontal="right"/>
    </xf>
    <xf numFmtId="188" fontId="6" fillId="0" borderId="15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right"/>
    </xf>
    <xf numFmtId="188" fontId="4" fillId="0" borderId="16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4" fontId="13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3" xfId="0" applyFont="1" applyBorder="1" applyAlignment="1">
      <alignment horizontal="right"/>
    </xf>
    <xf numFmtId="188" fontId="6" fillId="0" borderId="14" xfId="0" applyNumberFormat="1" applyFont="1" applyBorder="1" applyAlignment="1">
      <alignment horizontal="right"/>
    </xf>
    <xf numFmtId="0" fontId="4" fillId="0" borderId="2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4" fontId="8" fillId="0" borderId="16" xfId="0" applyNumberFormat="1" applyFont="1" applyBorder="1" applyAlignment="1">
      <alignment/>
    </xf>
    <xf numFmtId="4" fontId="9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horizontal="right"/>
    </xf>
    <xf numFmtId="4" fontId="1" fillId="0" borderId="16" xfId="0" applyNumberFormat="1" applyFont="1" applyBorder="1" applyAlignment="1">
      <alignment/>
    </xf>
    <xf numFmtId="0" fontId="6" fillId="0" borderId="16" xfId="0" applyFont="1" applyBorder="1" applyAlignment="1">
      <alignment horizontal="right"/>
    </xf>
    <xf numFmtId="188" fontId="6" fillId="0" borderId="16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6" fillId="0" borderId="16" xfId="0" applyFont="1" applyBorder="1" applyAlignment="1">
      <alignment/>
    </xf>
    <xf numFmtId="188" fontId="6" fillId="0" borderId="16" xfId="0" applyNumberFormat="1" applyFont="1" applyBorder="1" applyAlignment="1">
      <alignment/>
    </xf>
    <xf numFmtId="0" fontId="16" fillId="0" borderId="16" xfId="0" applyFont="1" applyBorder="1" applyAlignment="1">
      <alignment/>
    </xf>
    <xf numFmtId="4" fontId="12" fillId="0" borderId="21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2" xfId="0" applyFont="1" applyBorder="1" applyAlignment="1">
      <alignment horizontal="right"/>
    </xf>
    <xf numFmtId="188" fontId="6" fillId="0" borderId="22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/>
    </xf>
    <xf numFmtId="0" fontId="9" fillId="0" borderId="26" xfId="0" applyFont="1" applyBorder="1" applyAlignment="1">
      <alignment/>
    </xf>
    <xf numFmtId="4" fontId="12" fillId="0" borderId="15" xfId="0" applyNumberFormat="1" applyFont="1" applyBorder="1" applyAlignment="1">
      <alignment/>
    </xf>
    <xf numFmtId="0" fontId="7" fillId="0" borderId="15" xfId="0" applyFont="1" applyBorder="1" applyAlignment="1">
      <alignment horizontal="right"/>
    </xf>
    <xf numFmtId="188" fontId="7" fillId="0" borderId="15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188" fontId="15" fillId="0" borderId="21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188" fontId="21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8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27" xfId="0" applyNumberFormat="1" applyFont="1" applyBorder="1" applyAlignment="1">
      <alignment/>
    </xf>
    <xf numFmtId="0" fontId="23" fillId="0" borderId="15" xfId="0" applyFont="1" applyBorder="1" applyAlignment="1">
      <alignment horizontal="right"/>
    </xf>
    <xf numFmtId="188" fontId="22" fillId="0" borderId="15" xfId="0" applyNumberFormat="1" applyFont="1" applyBorder="1" applyAlignment="1">
      <alignment horizontal="right"/>
    </xf>
    <xf numFmtId="188" fontId="24" fillId="0" borderId="15" xfId="0" applyNumberFormat="1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188" fontId="21" fillId="0" borderId="21" xfId="0" applyNumberFormat="1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188" fontId="26" fillId="0" borderId="29" xfId="0" applyNumberFormat="1" applyFont="1" applyBorder="1" applyAlignment="1">
      <alignment horizontal="right"/>
    </xf>
    <xf numFmtId="4" fontId="27" fillId="0" borderId="30" xfId="0" applyNumberFormat="1" applyFont="1" applyBorder="1" applyAlignment="1">
      <alignment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188" fontId="22" fillId="0" borderId="0" xfId="0" applyNumberFormat="1" applyFont="1" applyAlignment="1">
      <alignment/>
    </xf>
    <xf numFmtId="0" fontId="8" fillId="0" borderId="0" xfId="0" applyFont="1" applyAlignment="1">
      <alignment/>
    </xf>
    <xf numFmtId="4" fontId="13" fillId="0" borderId="16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6" xfId="0" applyFont="1" applyBorder="1" applyAlignment="1">
      <alignment/>
    </xf>
    <xf numFmtId="4" fontId="6" fillId="0" borderId="16" xfId="0" applyNumberFormat="1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6" xfId="0" applyFont="1" applyBorder="1" applyAlignment="1">
      <alignment/>
    </xf>
    <xf numFmtId="4" fontId="8" fillId="0" borderId="16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29" fillId="0" borderId="15" xfId="0" applyFont="1" applyBorder="1" applyAlignment="1">
      <alignment/>
    </xf>
    <xf numFmtId="0" fontId="1" fillId="0" borderId="0" xfId="0" applyFont="1" applyAlignment="1">
      <alignment/>
    </xf>
    <xf numFmtId="0" fontId="29" fillId="0" borderId="30" xfId="0" applyFont="1" applyBorder="1" applyAlignment="1">
      <alignment/>
    </xf>
    <xf numFmtId="4" fontId="12" fillId="0" borderId="30" xfId="0" applyNumberFormat="1" applyFont="1" applyBorder="1" applyAlignment="1">
      <alignment/>
    </xf>
    <xf numFmtId="0" fontId="10" fillId="0" borderId="30" xfId="0" applyFont="1" applyBorder="1" applyAlignment="1">
      <alignment horizontal="right"/>
    </xf>
    <xf numFmtId="188" fontId="10" fillId="0" borderId="30" xfId="0" applyNumberFormat="1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4" fontId="12" fillId="0" borderId="30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0" fillId="0" borderId="0" xfId="0" applyFont="1" applyBorder="1" applyAlignment="1">
      <alignment horizontal="left"/>
    </xf>
    <xf numFmtId="0" fontId="4" fillId="0" borderId="21" xfId="0" applyFont="1" applyBorder="1" applyAlignment="1">
      <alignment horizontal="right"/>
    </xf>
    <xf numFmtId="188" fontId="6" fillId="0" borderId="21" xfId="0" applyNumberFormat="1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4" fontId="10" fillId="0" borderId="27" xfId="0" applyNumberFormat="1" applyFont="1" applyBorder="1" applyAlignment="1">
      <alignment/>
    </xf>
    <xf numFmtId="0" fontId="10" fillId="0" borderId="16" xfId="0" applyFont="1" applyBorder="1" applyAlignment="1">
      <alignment horizontal="left"/>
    </xf>
    <xf numFmtId="188" fontId="10" fillId="0" borderId="27" xfId="0" applyNumberFormat="1" applyFont="1" applyBorder="1" applyAlignment="1">
      <alignment horizontal="right"/>
    </xf>
    <xf numFmtId="4" fontId="19" fillId="0" borderId="16" xfId="0" applyNumberFormat="1" applyFont="1" applyBorder="1" applyAlignment="1">
      <alignment/>
    </xf>
    <xf numFmtId="0" fontId="30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9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8" fillId="0" borderId="20" xfId="0" applyFont="1" applyBorder="1" applyAlignment="1">
      <alignment/>
    </xf>
    <xf numFmtId="0" fontId="29" fillId="0" borderId="20" xfId="0" applyFont="1" applyBorder="1" applyAlignment="1">
      <alignment/>
    </xf>
    <xf numFmtId="0" fontId="11" fillId="0" borderId="34" xfId="0" applyFont="1" applyBorder="1" applyAlignment="1">
      <alignment/>
    </xf>
    <xf numFmtId="0" fontId="8" fillId="0" borderId="34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29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 horizontal="center"/>
    </xf>
    <xf numFmtId="0" fontId="1" fillId="0" borderId="31" xfId="0" applyFont="1" applyBorder="1" applyAlignment="1">
      <alignment horizontal="center" wrapText="1"/>
    </xf>
    <xf numFmtId="0" fontId="11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6" fillId="0" borderId="37" xfId="0" applyFont="1" applyBorder="1" applyAlignment="1">
      <alignment/>
    </xf>
    <xf numFmtId="188" fontId="6" fillId="0" borderId="37" xfId="0" applyNumberFormat="1" applyFont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4" fontId="8" fillId="0" borderId="39" xfId="0" applyNumberFormat="1" applyFont="1" applyBorder="1" applyAlignment="1">
      <alignment/>
    </xf>
    <xf numFmtId="4" fontId="9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0" fontId="9" fillId="0" borderId="40" xfId="0" applyFont="1" applyBorder="1" applyAlignment="1">
      <alignment horizontal="right"/>
    </xf>
    <xf numFmtId="4" fontId="9" fillId="0" borderId="41" xfId="0" applyNumberFormat="1" applyFont="1" applyBorder="1" applyAlignment="1">
      <alignment/>
    </xf>
    <xf numFmtId="0" fontId="9" fillId="0" borderId="42" xfId="0" applyFont="1" applyBorder="1" applyAlignment="1">
      <alignment horizontal="right"/>
    </xf>
    <xf numFmtId="4" fontId="9" fillId="0" borderId="43" xfId="0" applyNumberFormat="1" applyFont="1" applyBorder="1" applyAlignment="1">
      <alignment/>
    </xf>
    <xf numFmtId="0" fontId="9" fillId="0" borderId="31" xfId="0" applyFont="1" applyBorder="1" applyAlignment="1">
      <alignment horizontal="right"/>
    </xf>
    <xf numFmtId="4" fontId="9" fillId="0" borderId="39" xfId="0" applyNumberFormat="1" applyFont="1" applyBorder="1" applyAlignment="1">
      <alignment/>
    </xf>
    <xf numFmtId="0" fontId="10" fillId="0" borderId="31" xfId="0" applyFont="1" applyBorder="1" applyAlignment="1">
      <alignment horizontal="right"/>
    </xf>
    <xf numFmtId="4" fontId="10" fillId="0" borderId="39" xfId="0" applyNumberFormat="1" applyFont="1" applyBorder="1" applyAlignment="1">
      <alignment/>
    </xf>
    <xf numFmtId="0" fontId="10" fillId="0" borderId="42" xfId="0" applyFont="1" applyBorder="1" applyAlignment="1">
      <alignment horizontal="right"/>
    </xf>
    <xf numFmtId="4" fontId="10" fillId="0" borderId="43" xfId="0" applyNumberFormat="1" applyFont="1" applyBorder="1" applyAlignment="1">
      <alignment/>
    </xf>
    <xf numFmtId="4" fontId="10" fillId="0" borderId="44" xfId="0" applyNumberFormat="1" applyFont="1" applyBorder="1" applyAlignment="1">
      <alignment/>
    </xf>
    <xf numFmtId="4" fontId="9" fillId="0" borderId="45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1" fontId="1" fillId="0" borderId="39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15" fillId="0" borderId="36" xfId="0" applyFont="1" applyBorder="1" applyAlignment="1">
      <alignment/>
    </xf>
    <xf numFmtId="4" fontId="12" fillId="0" borderId="44" xfId="0" applyNumberFormat="1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40" xfId="0" applyFont="1" applyBorder="1" applyAlignment="1">
      <alignment/>
    </xf>
    <xf numFmtId="0" fontId="9" fillId="0" borderId="40" xfId="0" applyFont="1" applyBorder="1" applyAlignment="1">
      <alignment/>
    </xf>
    <xf numFmtId="0" fontId="10" fillId="0" borderId="42" xfId="0" applyFont="1" applyBorder="1" applyAlignment="1">
      <alignment/>
    </xf>
    <xf numFmtId="0" fontId="15" fillId="0" borderId="47" xfId="0" applyFont="1" applyBorder="1" applyAlignment="1">
      <alignment/>
    </xf>
    <xf numFmtId="4" fontId="12" fillId="0" borderId="48" xfId="0" applyNumberFormat="1" applyFont="1" applyBorder="1" applyAlignment="1">
      <alignment/>
    </xf>
    <xf numFmtId="0" fontId="10" fillId="0" borderId="36" xfId="0" applyFont="1" applyBorder="1" applyAlignment="1">
      <alignment horizontal="right"/>
    </xf>
    <xf numFmtId="0" fontId="10" fillId="0" borderId="40" xfId="0" applyFont="1" applyBorder="1" applyAlignment="1">
      <alignment horizontal="right"/>
    </xf>
    <xf numFmtId="4" fontId="10" fillId="0" borderId="41" xfId="0" applyNumberFormat="1" applyFont="1" applyBorder="1" applyAlignment="1">
      <alignment/>
    </xf>
    <xf numFmtId="0" fontId="10" fillId="0" borderId="40" xfId="0" applyFont="1" applyBorder="1" applyAlignment="1">
      <alignment horizontal="center" wrapText="1"/>
    </xf>
    <xf numFmtId="4" fontId="9" fillId="0" borderId="41" xfId="0" applyNumberFormat="1" applyFont="1" applyBorder="1" applyAlignment="1">
      <alignment horizontal="right" wrapText="1"/>
    </xf>
    <xf numFmtId="0" fontId="9" fillId="0" borderId="42" xfId="0" applyFont="1" applyBorder="1" applyAlignment="1">
      <alignment/>
    </xf>
    <xf numFmtId="0" fontId="6" fillId="0" borderId="4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4" fontId="6" fillId="0" borderId="39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0" fontId="4" fillId="0" borderId="49" xfId="0" applyFont="1" applyBorder="1" applyAlignment="1">
      <alignment horizontal="right"/>
    </xf>
    <xf numFmtId="4" fontId="4" fillId="0" borderId="45" xfId="0" applyNumberFormat="1" applyFont="1" applyBorder="1" applyAlignment="1">
      <alignment/>
    </xf>
    <xf numFmtId="4" fontId="8" fillId="0" borderId="39" xfId="0" applyNumberFormat="1" applyFont="1" applyBorder="1" applyAlignment="1">
      <alignment/>
    </xf>
    <xf numFmtId="4" fontId="9" fillId="0" borderId="43" xfId="0" applyNumberFormat="1" applyFont="1" applyBorder="1" applyAlignment="1">
      <alignment wrapText="1"/>
    </xf>
    <xf numFmtId="0" fontId="6" fillId="0" borderId="40" xfId="0" applyFont="1" applyBorder="1" applyAlignment="1">
      <alignment/>
    </xf>
    <xf numFmtId="0" fontId="6" fillId="0" borderId="31" xfId="0" applyFont="1" applyBorder="1" applyAlignment="1">
      <alignment horizontal="right"/>
    </xf>
    <xf numFmtId="4" fontId="1" fillId="0" borderId="39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2" fillId="0" borderId="44" xfId="0" applyNumberFormat="1" applyFont="1" applyBorder="1" applyAlignment="1">
      <alignment/>
    </xf>
    <xf numFmtId="0" fontId="4" fillId="0" borderId="36" xfId="0" applyFont="1" applyBorder="1" applyAlignment="1">
      <alignment horizontal="right"/>
    </xf>
    <xf numFmtId="0" fontId="10" fillId="0" borderId="50" xfId="0" applyFont="1" applyBorder="1" applyAlignment="1">
      <alignment horizontal="right"/>
    </xf>
    <xf numFmtId="4" fontId="10" fillId="0" borderId="51" xfId="0" applyNumberFormat="1" applyFont="1" applyBorder="1" applyAlignment="1">
      <alignment/>
    </xf>
    <xf numFmtId="4" fontId="4" fillId="0" borderId="39" xfId="0" applyNumberFormat="1" applyFont="1" applyBorder="1" applyAlignment="1">
      <alignment/>
    </xf>
    <xf numFmtId="0" fontId="4" fillId="0" borderId="47" xfId="0" applyFont="1" applyBorder="1" applyAlignment="1">
      <alignment horizontal="right"/>
    </xf>
    <xf numFmtId="4" fontId="12" fillId="0" borderId="48" xfId="0" applyNumberFormat="1" applyFont="1" applyBorder="1" applyAlignment="1">
      <alignment/>
    </xf>
    <xf numFmtId="0" fontId="6" fillId="0" borderId="39" xfId="0" applyFont="1" applyBorder="1" applyAlignment="1">
      <alignment/>
    </xf>
    <xf numFmtId="4" fontId="19" fillId="0" borderId="39" xfId="0" applyNumberFormat="1" applyFont="1" applyBorder="1" applyAlignment="1">
      <alignment/>
    </xf>
    <xf numFmtId="0" fontId="7" fillId="0" borderId="42" xfId="0" applyFont="1" applyBorder="1" applyAlignment="1">
      <alignment horizontal="right"/>
    </xf>
    <xf numFmtId="4" fontId="12" fillId="0" borderId="43" xfId="0" applyNumberFormat="1" applyFont="1" applyBorder="1" applyAlignment="1">
      <alignment/>
    </xf>
    <xf numFmtId="0" fontId="7" fillId="0" borderId="36" xfId="0" applyFont="1" applyBorder="1" applyAlignment="1">
      <alignment horizontal="right"/>
    </xf>
    <xf numFmtId="0" fontId="21" fillId="0" borderId="42" xfId="0" applyFont="1" applyBorder="1" applyAlignment="1">
      <alignment horizontal="right"/>
    </xf>
    <xf numFmtId="0" fontId="4" fillId="0" borderId="50" xfId="0" applyFont="1" applyBorder="1" applyAlignment="1">
      <alignment horizontal="right"/>
    </xf>
    <xf numFmtId="4" fontId="4" fillId="0" borderId="51" xfId="0" applyNumberFormat="1" applyFont="1" applyBorder="1" applyAlignment="1">
      <alignment/>
    </xf>
    <xf numFmtId="0" fontId="23" fillId="0" borderId="42" xfId="0" applyFont="1" applyBorder="1" applyAlignment="1">
      <alignment horizontal="right"/>
    </xf>
    <xf numFmtId="0" fontId="4" fillId="0" borderId="42" xfId="0" applyFont="1" applyBorder="1" applyAlignment="1">
      <alignment horizontal="right"/>
    </xf>
    <xf numFmtId="0" fontId="21" fillId="0" borderId="36" xfId="0" applyFont="1" applyBorder="1" applyAlignment="1">
      <alignment horizontal="right"/>
    </xf>
    <xf numFmtId="0" fontId="25" fillId="0" borderId="52" xfId="0" applyFont="1" applyBorder="1" applyAlignment="1">
      <alignment horizontal="right"/>
    </xf>
    <xf numFmtId="4" fontId="27" fillId="0" borderId="33" xfId="0" applyNumberFormat="1" applyFont="1" applyBorder="1" applyAlignment="1">
      <alignment/>
    </xf>
    <xf numFmtId="0" fontId="20" fillId="0" borderId="52" xfId="0" applyFont="1" applyBorder="1" applyAlignment="1" quotePrefix="1">
      <alignment horizontal="right"/>
    </xf>
    <xf numFmtId="189" fontId="20" fillId="0" borderId="52" xfId="0" applyNumberFormat="1" applyFont="1" applyBorder="1" applyAlignment="1">
      <alignment horizontal="center"/>
    </xf>
    <xf numFmtId="188" fontId="20" fillId="0" borderId="52" xfId="0" applyNumberFormat="1" applyFont="1" applyBorder="1" applyAlignment="1" quotePrefix="1">
      <alignment/>
    </xf>
    <xf numFmtId="188" fontId="20" fillId="0" borderId="52" xfId="0" applyNumberFormat="1" applyFont="1" applyBorder="1" applyAlignment="1" quotePrefix="1">
      <alignment/>
    </xf>
    <xf numFmtId="188" fontId="4" fillId="0" borderId="52" xfId="0" applyNumberFormat="1" applyFont="1" applyBorder="1" applyAlignment="1" quotePrefix="1">
      <alignment/>
    </xf>
    <xf numFmtId="188" fontId="7" fillId="0" borderId="52" xfId="0" applyNumberFormat="1" applyFont="1" applyBorder="1" applyAlignment="1" quotePrefix="1">
      <alignment wrapText="1"/>
    </xf>
    <xf numFmtId="4" fontId="6" fillId="0" borderId="39" xfId="0" applyNumberFormat="1" applyFont="1" applyBorder="1" applyAlignment="1">
      <alignment/>
    </xf>
    <xf numFmtId="4" fontId="13" fillId="0" borderId="39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9" fillId="0" borderId="39" xfId="0" applyNumberFormat="1" applyFont="1" applyBorder="1" applyAlignment="1">
      <alignment/>
    </xf>
    <xf numFmtId="4" fontId="12" fillId="0" borderId="33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0" fontId="12" fillId="0" borderId="53" xfId="0" applyFont="1" applyBorder="1" applyAlignment="1">
      <alignment horizontal="left"/>
    </xf>
    <xf numFmtId="188" fontId="9" fillId="0" borderId="53" xfId="0" applyNumberFormat="1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188" fontId="6" fillId="0" borderId="53" xfId="0" applyNumberFormat="1" applyFont="1" applyBorder="1" applyAlignment="1">
      <alignment horizontal="right"/>
    </xf>
    <xf numFmtId="4" fontId="12" fillId="0" borderId="53" xfId="0" applyNumberFormat="1" applyFont="1" applyBorder="1" applyAlignment="1">
      <alignment/>
    </xf>
    <xf numFmtId="0" fontId="10" fillId="0" borderId="53" xfId="0" applyFont="1" applyBorder="1" applyAlignment="1">
      <alignment horizontal="right"/>
    </xf>
    <xf numFmtId="188" fontId="10" fillId="0" borderId="53" xfId="0" applyNumberFormat="1" applyFont="1" applyBorder="1" applyAlignment="1">
      <alignment horizontal="right"/>
    </xf>
    <xf numFmtId="0" fontId="10" fillId="0" borderId="53" xfId="0" applyFont="1" applyBorder="1" applyAlignment="1">
      <alignment horizontal="left"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190" fontId="0" fillId="0" borderId="0" xfId="42" applyNumberFormat="1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190" fontId="32" fillId="0" borderId="0" xfId="42" applyNumberFormat="1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190" fontId="32" fillId="0" borderId="0" xfId="42" applyNumberFormat="1" applyFont="1" applyAlignment="1">
      <alignment/>
    </xf>
    <xf numFmtId="0" fontId="32" fillId="0" borderId="0" xfId="0" applyFont="1" applyAlignment="1">
      <alignment horizontal="left" wrapText="1"/>
    </xf>
    <xf numFmtId="0" fontId="1" fillId="0" borderId="29" xfId="0" applyFont="1" applyBorder="1" applyAlignment="1">
      <alignment wrapText="1"/>
    </xf>
    <xf numFmtId="0" fontId="1" fillId="0" borderId="5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4" fontId="1" fillId="0" borderId="22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1" fillId="0" borderId="32" xfId="0" applyFont="1" applyBorder="1" applyAlignment="1">
      <alignment/>
    </xf>
    <xf numFmtId="0" fontId="8" fillId="0" borderId="30" xfId="0" applyFont="1" applyBorder="1" applyAlignment="1">
      <alignment/>
    </xf>
    <xf numFmtId="4" fontId="1" fillId="0" borderId="30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13" xfId="0" applyFont="1" applyBorder="1" applyAlignment="1">
      <alignment/>
    </xf>
    <xf numFmtId="0" fontId="29" fillId="0" borderId="31" xfId="0" applyFont="1" applyBorder="1" applyAlignment="1">
      <alignment/>
    </xf>
    <xf numFmtId="4" fontId="7" fillId="0" borderId="16" xfId="0" applyNumberFormat="1" applyFont="1" applyBorder="1" applyAlignment="1">
      <alignment/>
    </xf>
    <xf numFmtId="191" fontId="8" fillId="0" borderId="0" xfId="0" applyNumberFormat="1" applyFont="1" applyAlignment="1">
      <alignment/>
    </xf>
    <xf numFmtId="0" fontId="40" fillId="0" borderId="30" xfId="0" applyFont="1" applyBorder="1" applyAlignment="1">
      <alignment/>
    </xf>
    <xf numFmtId="4" fontId="7" fillId="0" borderId="30" xfId="0" applyNumberFormat="1" applyFont="1" applyBorder="1" applyAlignment="1">
      <alignment/>
    </xf>
    <xf numFmtId="0" fontId="30" fillId="0" borderId="16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30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27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0" xfId="0" applyFont="1" applyBorder="1" applyAlignment="1">
      <alignment/>
    </xf>
    <xf numFmtId="4" fontId="1" fillId="0" borderId="48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4" fontId="11" fillId="0" borderId="16" xfId="0" applyNumberFormat="1" applyFont="1" applyBorder="1" applyAlignment="1">
      <alignment horizontal="left"/>
    </xf>
    <xf numFmtId="4" fontId="7" fillId="0" borderId="13" xfId="0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42" xfId="0" applyFont="1" applyBorder="1" applyAlignment="1">
      <alignment/>
    </xf>
    <xf numFmtId="0" fontId="7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50" xfId="0" applyFont="1" applyBorder="1" applyAlignment="1">
      <alignment/>
    </xf>
    <xf numFmtId="0" fontId="13" fillId="0" borderId="32" xfId="0" applyFont="1" applyBorder="1" applyAlignment="1">
      <alignment/>
    </xf>
    <xf numFmtId="4" fontId="7" fillId="0" borderId="39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7" fillId="0" borderId="33" xfId="0" applyNumberFormat="1" applyFont="1" applyBorder="1" applyAlignment="1">
      <alignment/>
    </xf>
    <xf numFmtId="4" fontId="4" fillId="0" borderId="30" xfId="0" applyNumberFormat="1" applyFont="1" applyBorder="1" applyAlignment="1">
      <alignment/>
    </xf>
    <xf numFmtId="4" fontId="4" fillId="0" borderId="33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57" xfId="0" applyFont="1" applyBorder="1" applyAlignment="1">
      <alignment/>
    </xf>
    <xf numFmtId="0" fontId="9" fillId="0" borderId="0" xfId="0" applyFont="1" applyAlignment="1">
      <alignment wrapText="1"/>
    </xf>
    <xf numFmtId="3" fontId="9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" fontId="12" fillId="0" borderId="0" xfId="0" applyNumberFormat="1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29" fillId="0" borderId="57" xfId="0" applyFont="1" applyBorder="1" applyAlignment="1">
      <alignment horizontal="center"/>
    </xf>
    <xf numFmtId="0" fontId="29" fillId="0" borderId="57" xfId="0" applyFont="1" applyBorder="1" applyAlignment="1">
      <alignment/>
    </xf>
    <xf numFmtId="0" fontId="12" fillId="0" borderId="57" xfId="0" applyFont="1" applyBorder="1" applyAlignment="1">
      <alignment wrapText="1"/>
    </xf>
    <xf numFmtId="4" fontId="12" fillId="0" borderId="57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9" fillId="0" borderId="57" xfId="0" applyFont="1" applyBorder="1" applyAlignment="1">
      <alignment/>
    </xf>
    <xf numFmtId="0" fontId="12" fillId="0" borderId="57" xfId="0" applyFont="1" applyBorder="1" applyAlignment="1">
      <alignment horizontal="center" wrapText="1"/>
    </xf>
    <xf numFmtId="4" fontId="12" fillId="0" borderId="57" xfId="0" applyNumberFormat="1" applyFont="1" applyBorder="1" applyAlignment="1">
      <alignment/>
    </xf>
    <xf numFmtId="4" fontId="13" fillId="0" borderId="57" xfId="0" applyNumberFormat="1" applyFont="1" applyBorder="1" applyAlignment="1">
      <alignment/>
    </xf>
    <xf numFmtId="0" fontId="9" fillId="0" borderId="53" xfId="0" applyFont="1" applyBorder="1" applyAlignment="1">
      <alignment/>
    </xf>
    <xf numFmtId="0" fontId="6" fillId="0" borderId="53" xfId="0" applyFont="1" applyBorder="1" applyAlignment="1">
      <alignment/>
    </xf>
    <xf numFmtId="0" fontId="12" fillId="0" borderId="53" xfId="0" applyFont="1" applyBorder="1" applyAlignment="1">
      <alignment horizontal="center" wrapText="1"/>
    </xf>
    <xf numFmtId="4" fontId="7" fillId="0" borderId="53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18" fillId="0" borderId="57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12" fillId="0" borderId="5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2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4" fontId="12" fillId="0" borderId="22" xfId="0" applyNumberFormat="1" applyFont="1" applyBorder="1" applyAlignment="1">
      <alignment/>
    </xf>
    <xf numFmtId="0" fontId="18" fillId="0" borderId="55" xfId="0" applyFont="1" applyBorder="1" applyAlignment="1">
      <alignment/>
    </xf>
    <xf numFmtId="0" fontId="26" fillId="0" borderId="59" xfId="0" applyFont="1" applyBorder="1" applyAlignment="1">
      <alignment wrapText="1"/>
    </xf>
    <xf numFmtId="0" fontId="35" fillId="0" borderId="60" xfId="0" applyFont="1" applyBorder="1" applyAlignment="1">
      <alignment horizontal="center" wrapText="1"/>
    </xf>
    <xf numFmtId="0" fontId="33" fillId="0" borderId="18" xfId="0" applyFont="1" applyBorder="1" applyAlignment="1">
      <alignment horizontal="center" wrapText="1"/>
    </xf>
    <xf numFmtId="0" fontId="33" fillId="0" borderId="46" xfId="0" applyFont="1" applyBorder="1" applyAlignment="1">
      <alignment horizontal="center" wrapText="1"/>
    </xf>
    <xf numFmtId="0" fontId="38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35" fillId="0" borderId="26" xfId="0" applyFont="1" applyBorder="1" applyAlignment="1">
      <alignment horizontal="center" wrapText="1"/>
    </xf>
    <xf numFmtId="0" fontId="33" fillId="0" borderId="26" xfId="0" applyFont="1" applyBorder="1" applyAlignment="1">
      <alignment horizontal="center" wrapText="1"/>
    </xf>
    <xf numFmtId="0" fontId="33" fillId="0" borderId="61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8" xfId="0" applyFont="1" applyBorder="1" applyAlignment="1">
      <alignment wrapText="1"/>
    </xf>
    <xf numFmtId="0" fontId="20" fillId="0" borderId="62" xfId="0" applyNumberFormat="1" applyFont="1" applyBorder="1" applyAlignment="1" quotePrefix="1">
      <alignment horizontal="right"/>
    </xf>
    <xf numFmtId="0" fontId="20" fillId="0" borderId="63" xfId="0" applyNumberFormat="1" applyFont="1" applyBorder="1" applyAlignment="1" quotePrefix="1">
      <alignment horizontal="right"/>
    </xf>
    <xf numFmtId="0" fontId="21" fillId="0" borderId="49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45" xfId="0" applyFont="1" applyBorder="1" applyAlignment="1">
      <alignment horizontal="center" wrapText="1"/>
    </xf>
    <xf numFmtId="0" fontId="35" fillId="0" borderId="53" xfId="0" applyFont="1" applyBorder="1" applyAlignment="1">
      <alignment horizontal="center" wrapText="1"/>
    </xf>
    <xf numFmtId="0" fontId="26" fillId="0" borderId="53" xfId="0" applyFont="1" applyBorder="1" applyAlignment="1">
      <alignment wrapText="1"/>
    </xf>
    <xf numFmtId="0" fontId="26" fillId="0" borderId="64" xfId="0" applyFont="1" applyBorder="1" applyAlignment="1">
      <alignment wrapText="1"/>
    </xf>
    <xf numFmtId="0" fontId="26" fillId="0" borderId="57" xfId="0" applyFont="1" applyBorder="1" applyAlignment="1">
      <alignment wrapText="1"/>
    </xf>
    <xf numFmtId="0" fontId="9" fillId="0" borderId="65" xfId="0" applyFont="1" applyBorder="1" applyAlignment="1">
      <alignment horizontal="left" wrapText="1"/>
    </xf>
    <xf numFmtId="188" fontId="20" fillId="0" borderId="62" xfId="0" applyNumberFormat="1" applyFont="1" applyBorder="1" applyAlignment="1" quotePrefix="1">
      <alignment horizontal="right"/>
    </xf>
    <xf numFmtId="188" fontId="20" fillId="0" borderId="63" xfId="0" applyNumberFormat="1" applyFont="1" applyBorder="1" applyAlignment="1" quotePrefix="1">
      <alignment horizontal="righ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4" fontId="32" fillId="0" borderId="0" xfId="0" applyNumberFormat="1" applyFont="1" applyAlignment="1">
      <alignment horizontal="center" wrapText="1"/>
    </xf>
    <xf numFmtId="0" fontId="9" fillId="0" borderId="2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66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10" fillId="0" borderId="57" xfId="0" applyFont="1" applyBorder="1" applyAlignment="1">
      <alignment horizontal="right"/>
    </xf>
    <xf numFmtId="188" fontId="10" fillId="0" borderId="57" xfId="0" applyNumberFormat="1" applyFont="1" applyBorder="1" applyAlignment="1">
      <alignment horizontal="right"/>
    </xf>
    <xf numFmtId="0" fontId="12" fillId="0" borderId="57" xfId="0" applyFont="1" applyBorder="1" applyAlignment="1">
      <alignment horizontal="left"/>
    </xf>
    <xf numFmtId="4" fontId="10" fillId="0" borderId="53" xfId="0" applyNumberFormat="1" applyFont="1" applyBorder="1" applyAlignment="1">
      <alignment/>
    </xf>
    <xf numFmtId="0" fontId="10" fillId="0" borderId="57" xfId="0" applyFont="1" applyBorder="1" applyAlignment="1">
      <alignment horizontal="left"/>
    </xf>
    <xf numFmtId="0" fontId="1" fillId="0" borderId="63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4" fontId="9" fillId="0" borderId="57" xfId="0" applyNumberFormat="1" applyFont="1" applyBorder="1" applyAlignment="1">
      <alignment/>
    </xf>
    <xf numFmtId="0" fontId="15" fillId="0" borderId="53" xfId="0" applyFont="1" applyBorder="1" applyAlignment="1">
      <alignment/>
    </xf>
    <xf numFmtId="188" fontId="15" fillId="0" borderId="53" xfId="0" applyNumberFormat="1" applyFont="1" applyBorder="1" applyAlignment="1">
      <alignment/>
    </xf>
    <xf numFmtId="4" fontId="12" fillId="0" borderId="53" xfId="0" applyNumberFormat="1" applyFont="1" applyBorder="1" applyAlignment="1">
      <alignment/>
    </xf>
    <xf numFmtId="0" fontId="15" fillId="0" borderId="57" xfId="0" applyFont="1" applyBorder="1" applyAlignment="1">
      <alignment/>
    </xf>
    <xf numFmtId="188" fontId="15" fillId="0" borderId="57" xfId="0" applyNumberFormat="1" applyFont="1" applyBorder="1" applyAlignment="1">
      <alignment/>
    </xf>
    <xf numFmtId="0" fontId="10" fillId="0" borderId="53" xfId="0" applyFont="1" applyBorder="1" applyAlignment="1">
      <alignment/>
    </xf>
    <xf numFmtId="188" fontId="10" fillId="0" borderId="53" xfId="0" applyNumberFormat="1" applyFont="1" applyBorder="1" applyAlignment="1">
      <alignment/>
    </xf>
    <xf numFmtId="0" fontId="10" fillId="0" borderId="53" xfId="0" applyFont="1" applyBorder="1" applyAlignment="1">
      <alignment/>
    </xf>
    <xf numFmtId="188" fontId="9" fillId="0" borderId="57" xfId="0" applyNumberFormat="1" applyFont="1" applyBorder="1" applyAlignment="1">
      <alignment/>
    </xf>
    <xf numFmtId="0" fontId="6" fillId="0" borderId="53" xfId="0" applyFont="1" applyBorder="1" applyAlignment="1">
      <alignment/>
    </xf>
    <xf numFmtId="188" fontId="6" fillId="0" borderId="53" xfId="0" applyNumberFormat="1" applyFont="1" applyBorder="1" applyAlignment="1">
      <alignment/>
    </xf>
    <xf numFmtId="0" fontId="18" fillId="0" borderId="53" xfId="0" applyFont="1" applyBorder="1" applyAlignment="1">
      <alignment horizontal="left"/>
    </xf>
    <xf numFmtId="0" fontId="18" fillId="0" borderId="53" xfId="0" applyFont="1" applyBorder="1" applyAlignment="1">
      <alignment/>
    </xf>
    <xf numFmtId="0" fontId="6" fillId="0" borderId="57" xfId="0" applyFont="1" applyBorder="1" applyAlignment="1">
      <alignment/>
    </xf>
    <xf numFmtId="188" fontId="6" fillId="0" borderId="57" xfId="0" applyNumberFormat="1" applyFont="1" applyBorder="1" applyAlignment="1">
      <alignment/>
    </xf>
    <xf numFmtId="0" fontId="18" fillId="0" borderId="57" xfId="0" applyFont="1" applyBorder="1" applyAlignment="1">
      <alignment/>
    </xf>
    <xf numFmtId="0" fontId="4" fillId="0" borderId="57" xfId="0" applyFont="1" applyBorder="1" applyAlignment="1">
      <alignment horizontal="right"/>
    </xf>
    <xf numFmtId="188" fontId="4" fillId="0" borderId="57" xfId="0" applyNumberFormat="1" applyFont="1" applyBorder="1" applyAlignment="1">
      <alignment horizontal="right"/>
    </xf>
    <xf numFmtId="0" fontId="4" fillId="0" borderId="57" xfId="0" applyFont="1" applyBorder="1" applyAlignment="1">
      <alignment/>
    </xf>
    <xf numFmtId="4" fontId="6" fillId="0" borderId="57" xfId="0" applyNumberFormat="1" applyFont="1" applyBorder="1" applyAlignment="1">
      <alignment/>
    </xf>
    <xf numFmtId="188" fontId="9" fillId="0" borderId="57" xfId="0" applyNumberFormat="1" applyFont="1" applyBorder="1" applyAlignment="1">
      <alignment horizontal="right"/>
    </xf>
    <xf numFmtId="4" fontId="10" fillId="0" borderId="57" xfId="0" applyNumberFormat="1" applyFont="1" applyBorder="1" applyAlignment="1">
      <alignment/>
    </xf>
    <xf numFmtId="188" fontId="6" fillId="0" borderId="57" xfId="0" applyNumberFormat="1" applyFont="1" applyBorder="1" applyAlignment="1">
      <alignment horizontal="right"/>
    </xf>
    <xf numFmtId="0" fontId="12" fillId="0" borderId="57" xfId="0" applyFont="1" applyBorder="1" applyAlignment="1">
      <alignment horizontal="left" wrapText="1"/>
    </xf>
    <xf numFmtId="0" fontId="18" fillId="0" borderId="57" xfId="0" applyFont="1" applyBorder="1" applyAlignment="1">
      <alignment horizontal="left" wrapText="1"/>
    </xf>
    <xf numFmtId="0" fontId="7" fillId="0" borderId="53" xfId="0" applyFont="1" applyBorder="1" applyAlignment="1">
      <alignment horizontal="right"/>
    </xf>
    <xf numFmtId="188" fontId="7" fillId="0" borderId="53" xfId="0" applyNumberFormat="1" applyFont="1" applyBorder="1" applyAlignment="1">
      <alignment horizontal="right"/>
    </xf>
    <xf numFmtId="0" fontId="12" fillId="0" borderId="53" xfId="0" applyFont="1" applyBorder="1" applyAlignment="1">
      <alignment horizontal="left" wrapText="1"/>
    </xf>
    <xf numFmtId="0" fontId="18" fillId="0" borderId="53" xfId="0" applyFont="1" applyBorder="1" applyAlignment="1">
      <alignment horizontal="left" wrapText="1"/>
    </xf>
    <xf numFmtId="0" fontId="7" fillId="0" borderId="57" xfId="0" applyFont="1" applyBorder="1" applyAlignment="1">
      <alignment horizontal="right"/>
    </xf>
    <xf numFmtId="188" fontId="7" fillId="0" borderId="57" xfId="0" applyNumberFormat="1" applyFont="1" applyBorder="1" applyAlignment="1">
      <alignment horizontal="right"/>
    </xf>
    <xf numFmtId="0" fontId="21" fillId="0" borderId="53" xfId="0" applyFont="1" applyBorder="1" applyAlignment="1">
      <alignment horizontal="right"/>
    </xf>
    <xf numFmtId="188" fontId="21" fillId="0" borderId="53" xfId="0" applyNumberFormat="1" applyFont="1" applyBorder="1" applyAlignment="1">
      <alignment horizontal="right"/>
    </xf>
    <xf numFmtId="0" fontId="21" fillId="0" borderId="57" xfId="0" applyFont="1" applyBorder="1" applyAlignment="1">
      <alignment horizontal="right"/>
    </xf>
    <xf numFmtId="188" fontId="21" fillId="0" borderId="57" xfId="0" applyNumberFormat="1" applyFont="1" applyBorder="1" applyAlignment="1">
      <alignment horizontal="right"/>
    </xf>
    <xf numFmtId="0" fontId="9" fillId="0" borderId="31" xfId="0" applyFont="1" applyBorder="1" applyAlignment="1">
      <alignment/>
    </xf>
    <xf numFmtId="188" fontId="9" fillId="0" borderId="16" xfId="0" applyNumberFormat="1" applyFont="1" applyBorder="1" applyAlignment="1">
      <alignment/>
    </xf>
    <xf numFmtId="4" fontId="9" fillId="0" borderId="16" xfId="0" applyNumberFormat="1" applyFont="1" applyBorder="1" applyAlignment="1">
      <alignment wrapText="1"/>
    </xf>
    <xf numFmtId="4" fontId="9" fillId="0" borderId="39" xfId="0" applyNumberFormat="1" applyFont="1" applyBorder="1" applyAlignment="1">
      <alignment wrapText="1"/>
    </xf>
    <xf numFmtId="0" fontId="19" fillId="0" borderId="57" xfId="0" applyFont="1" applyBorder="1" applyAlignment="1">
      <alignment horizontal="left"/>
    </xf>
    <xf numFmtId="4" fontId="19" fillId="0" borderId="57" xfId="0" applyNumberFormat="1" applyFont="1" applyBorder="1" applyAlignment="1">
      <alignment/>
    </xf>
    <xf numFmtId="0" fontId="4" fillId="0" borderId="57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2" xfId="0" applyFont="1" applyBorder="1" applyAlignment="1">
      <alignment horizontal="center" wrapText="1"/>
    </xf>
    <xf numFmtId="0" fontId="1" fillId="0" borderId="64" xfId="0" applyFont="1" applyBorder="1" applyAlignment="1">
      <alignment horizontal="center" wrapText="1"/>
    </xf>
    <xf numFmtId="0" fontId="12" fillId="0" borderId="68" xfId="0" applyFont="1" applyBorder="1" applyAlignment="1">
      <alignment horizontal="left"/>
    </xf>
    <xf numFmtId="0" fontId="33" fillId="0" borderId="18" xfId="0" applyFont="1" applyBorder="1" applyAlignment="1">
      <alignment wrapText="1"/>
    </xf>
    <xf numFmtId="0" fontId="33" fillId="0" borderId="46" xfId="0" applyFont="1" applyBorder="1" applyAlignment="1">
      <alignment wrapText="1"/>
    </xf>
    <xf numFmtId="0" fontId="33" fillId="0" borderId="53" xfId="0" applyFont="1" applyBorder="1" applyAlignment="1">
      <alignment wrapText="1"/>
    </xf>
    <xf numFmtId="0" fontId="33" fillId="0" borderId="64" xfId="0" applyFont="1" applyBorder="1" applyAlignment="1">
      <alignment wrapText="1"/>
    </xf>
    <xf numFmtId="0" fontId="33" fillId="0" borderId="57" xfId="0" applyFont="1" applyBorder="1" applyAlignment="1">
      <alignment wrapText="1"/>
    </xf>
    <xf numFmtId="0" fontId="33" fillId="0" borderId="59" xfId="0" applyFont="1" applyBorder="1" applyAlignment="1">
      <alignment wrapText="1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9" fillId="0" borderId="2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9" fillId="0" borderId="20" xfId="0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9" fillId="0" borderId="20" xfId="0" applyFont="1" applyBorder="1" applyAlignment="1">
      <alignment wrapText="1"/>
    </xf>
    <xf numFmtId="0" fontId="34" fillId="0" borderId="53" xfId="0" applyFont="1" applyBorder="1" applyAlignment="1">
      <alignment horizontal="center" wrapText="1"/>
    </xf>
    <xf numFmtId="0" fontId="33" fillId="0" borderId="53" xfId="0" applyFont="1" applyBorder="1" applyAlignment="1">
      <alignment wrapText="1"/>
    </xf>
    <xf numFmtId="0" fontId="33" fillId="0" borderId="64" xfId="0" applyFont="1" applyBorder="1" applyAlignment="1">
      <alignment wrapText="1"/>
    </xf>
    <xf numFmtId="0" fontId="33" fillId="0" borderId="57" xfId="0" applyFont="1" applyBorder="1" applyAlignment="1">
      <alignment wrapText="1"/>
    </xf>
    <xf numFmtId="0" fontId="33" fillId="0" borderId="59" xfId="0" applyFont="1" applyBorder="1" applyAlignment="1">
      <alignment wrapText="1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57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27" fillId="0" borderId="54" xfId="0" applyFont="1" applyBorder="1" applyAlignment="1">
      <alignment horizontal="left"/>
    </xf>
    <xf numFmtId="0" fontId="27" fillId="0" borderId="26" xfId="0" applyFont="1" applyBorder="1" applyAlignment="1">
      <alignment horizontal="left"/>
    </xf>
    <xf numFmtId="0" fontId="23" fillId="0" borderId="0" xfId="0" applyFont="1" applyAlignment="1">
      <alignment/>
    </xf>
    <xf numFmtId="0" fontId="3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 wrapText="1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" wrapText="1"/>
    </xf>
    <xf numFmtId="0" fontId="32" fillId="0" borderId="26" xfId="0" applyFont="1" applyBorder="1" applyAlignment="1">
      <alignment wrapText="1"/>
    </xf>
    <xf numFmtId="0" fontId="32" fillId="0" borderId="61" xfId="0" applyFont="1" applyBorder="1" applyAlignment="1">
      <alignment wrapText="1"/>
    </xf>
    <xf numFmtId="0" fontId="12" fillId="0" borderId="24" xfId="0" applyFont="1" applyBorder="1" applyAlignment="1">
      <alignment horizontal="left" wrapText="1"/>
    </xf>
    <xf numFmtId="0" fontId="18" fillId="0" borderId="25" xfId="0" applyFont="1" applyBorder="1" applyAlignment="1">
      <alignment horizontal="left" wrapText="1"/>
    </xf>
    <xf numFmtId="188" fontId="20" fillId="0" borderId="62" xfId="0" applyNumberFormat="1" applyFont="1" applyBorder="1" applyAlignment="1" quotePrefix="1">
      <alignment/>
    </xf>
    <xf numFmtId="188" fontId="31" fillId="0" borderId="63" xfId="0" applyNumberFormat="1" applyFont="1" applyBorder="1" applyAlignment="1">
      <alignment/>
    </xf>
    <xf numFmtId="0" fontId="12" fillId="0" borderId="54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188" fontId="35" fillId="0" borderId="26" xfId="0" applyNumberFormat="1" applyFont="1" applyBorder="1" applyAlignment="1">
      <alignment horizontal="center" wrapText="1"/>
    </xf>
    <xf numFmtId="0" fontId="36" fillId="0" borderId="26" xfId="0" applyFont="1" applyBorder="1" applyAlignment="1">
      <alignment horizontal="center" wrapText="1"/>
    </xf>
    <xf numFmtId="0" fontId="36" fillId="0" borderId="61" xfId="0" applyFont="1" applyBorder="1" applyAlignment="1">
      <alignment horizontal="center" wrapText="1"/>
    </xf>
    <xf numFmtId="0" fontId="10" fillId="0" borderId="16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" fillId="0" borderId="18" xfId="0" applyFont="1" applyBorder="1" applyAlignment="1">
      <alignment horizontal="left"/>
    </xf>
    <xf numFmtId="4" fontId="9" fillId="0" borderId="15" xfId="0" applyNumberFormat="1" applyFont="1" applyBorder="1" applyAlignment="1">
      <alignment/>
    </xf>
    <xf numFmtId="4" fontId="9" fillId="0" borderId="13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9" fillId="0" borderId="43" xfId="0" applyNumberFormat="1" applyFont="1" applyBorder="1" applyAlignment="1">
      <alignment/>
    </xf>
    <xf numFmtId="4" fontId="9" fillId="0" borderId="41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6" fillId="0" borderId="42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188" fontId="9" fillId="0" borderId="15" xfId="0" applyNumberFormat="1" applyFont="1" applyBorder="1" applyAlignment="1">
      <alignment horizontal="right"/>
    </xf>
    <xf numFmtId="188" fontId="9" fillId="0" borderId="13" xfId="0" applyNumberFormat="1" applyFont="1" applyBorder="1" applyAlignment="1">
      <alignment horizontal="right"/>
    </xf>
    <xf numFmtId="0" fontId="9" fillId="0" borderId="2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18" fillId="0" borderId="27" xfId="0" applyFont="1" applyBorder="1" applyAlignment="1">
      <alignment/>
    </xf>
    <xf numFmtId="4" fontId="12" fillId="0" borderId="27" xfId="0" applyNumberFormat="1" applyFont="1" applyBorder="1" applyAlignment="1">
      <alignment/>
    </xf>
    <xf numFmtId="4" fontId="12" fillId="0" borderId="48" xfId="0" applyNumberFormat="1" applyFont="1" applyBorder="1" applyAlignment="1">
      <alignment/>
    </xf>
    <xf numFmtId="0" fontId="18" fillId="0" borderId="51" xfId="0" applyFont="1" applyBorder="1" applyAlignment="1">
      <alignment/>
    </xf>
    <xf numFmtId="0" fontId="15" fillId="0" borderId="47" xfId="0" applyFont="1" applyBorder="1" applyAlignment="1">
      <alignment/>
    </xf>
    <xf numFmtId="0" fontId="6" fillId="0" borderId="50" xfId="0" applyFont="1" applyBorder="1" applyAlignment="1">
      <alignment/>
    </xf>
    <xf numFmtId="0" fontId="15" fillId="0" borderId="22" xfId="0" applyFont="1" applyBorder="1" applyAlignment="1">
      <alignment/>
    </xf>
    <xf numFmtId="0" fontId="6" fillId="0" borderId="27" xfId="0" applyFont="1" applyBorder="1" applyAlignment="1">
      <alignment/>
    </xf>
    <xf numFmtId="188" fontId="15" fillId="0" borderId="22" xfId="0" applyNumberFormat="1" applyFont="1" applyBorder="1" applyAlignment="1">
      <alignment/>
    </xf>
    <xf numFmtId="188" fontId="6" fillId="0" borderId="27" xfId="0" applyNumberFormat="1" applyFont="1" applyBorder="1" applyAlignment="1">
      <alignment/>
    </xf>
    <xf numFmtId="0" fontId="12" fillId="0" borderId="6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0" fillId="0" borderId="18" xfId="0" applyBorder="1" applyAlignment="1">
      <alignment wrapText="1"/>
    </xf>
    <xf numFmtId="4" fontId="12" fillId="0" borderId="55" xfId="0" applyNumberFormat="1" applyFont="1" applyBorder="1" applyAlignment="1">
      <alignment/>
    </xf>
    <xf numFmtId="0" fontId="18" fillId="0" borderId="56" xfId="0" applyFont="1" applyBorder="1" applyAlignment="1">
      <alignment/>
    </xf>
    <xf numFmtId="188" fontId="4" fillId="0" borderId="62" xfId="0" applyNumberFormat="1" applyFont="1" applyBorder="1" applyAlignment="1" quotePrefix="1">
      <alignment horizontal="right"/>
    </xf>
    <xf numFmtId="188" fontId="4" fillId="0" borderId="63" xfId="0" applyNumberFormat="1" applyFont="1" applyBorder="1" applyAlignment="1" quotePrefix="1">
      <alignment horizontal="right"/>
    </xf>
    <xf numFmtId="0" fontId="6" fillId="0" borderId="70" xfId="0" applyFont="1" applyBorder="1" applyAlignment="1">
      <alignment/>
    </xf>
    <xf numFmtId="0" fontId="6" fillId="0" borderId="55" xfId="0" applyFont="1" applyBorder="1" applyAlignment="1">
      <alignment/>
    </xf>
    <xf numFmtId="188" fontId="6" fillId="0" borderId="55" xfId="0" applyNumberFormat="1" applyFont="1" applyBorder="1" applyAlignment="1">
      <alignment/>
    </xf>
    <xf numFmtId="0" fontId="12" fillId="0" borderId="22" xfId="0" applyFont="1" applyBorder="1" applyAlignment="1">
      <alignment horizontal="left"/>
    </xf>
    <xf numFmtId="0" fontId="18" fillId="0" borderId="55" xfId="0" applyFont="1" applyBorder="1" applyAlignment="1">
      <alignment horizontal="left"/>
    </xf>
    <xf numFmtId="0" fontId="33" fillId="0" borderId="26" xfId="0" applyFont="1" applyBorder="1" applyAlignment="1">
      <alignment wrapText="1"/>
    </xf>
    <xf numFmtId="0" fontId="33" fillId="0" borderId="61" xfId="0" applyFont="1" applyBorder="1" applyAlignment="1">
      <alignment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9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58" xfId="0" applyFont="1" applyBorder="1" applyAlignment="1">
      <alignment horizontal="left"/>
    </xf>
    <xf numFmtId="0" fontId="10" fillId="0" borderId="68" xfId="0" applyFont="1" applyBorder="1" applyAlignment="1">
      <alignment horizontal="left"/>
    </xf>
    <xf numFmtId="0" fontId="2" fillId="0" borderId="6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20" fillId="0" borderId="62" xfId="0" applyFont="1" applyBorder="1" applyAlignment="1" quotePrefix="1">
      <alignment horizontal="right"/>
    </xf>
    <xf numFmtId="0" fontId="20" fillId="0" borderId="63" xfId="0" applyFont="1" applyBorder="1" applyAlignment="1">
      <alignment horizontal="right"/>
    </xf>
    <xf numFmtId="0" fontId="12" fillId="0" borderId="3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0" fillId="0" borderId="14" xfId="0" applyBorder="1" applyAlignment="1">
      <alignment horizontal="left" wrapText="1"/>
    </xf>
    <xf numFmtId="0" fontId="35" fillId="0" borderId="64" xfId="0" applyFont="1" applyBorder="1" applyAlignment="1">
      <alignment horizontal="center" wrapText="1"/>
    </xf>
    <xf numFmtId="0" fontId="35" fillId="0" borderId="57" xfId="0" applyFont="1" applyBorder="1" applyAlignment="1">
      <alignment horizontal="center" wrapText="1"/>
    </xf>
    <xf numFmtId="0" fontId="35" fillId="0" borderId="59" xfId="0" applyFont="1" applyBorder="1" applyAlignment="1">
      <alignment horizontal="center" wrapText="1"/>
    </xf>
    <xf numFmtId="189" fontId="20" fillId="0" borderId="62" xfId="0" applyNumberFormat="1" applyFont="1" applyBorder="1" applyAlignment="1">
      <alignment horizontal="center" wrapText="1"/>
    </xf>
    <xf numFmtId="189" fontId="32" fillId="0" borderId="63" xfId="0" applyNumberFormat="1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11" fillId="0" borderId="16" xfId="0" applyNumberFormat="1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3" fillId="0" borderId="2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4" fontId="1" fillId="0" borderId="22" xfId="0" applyNumberFormat="1" applyFont="1" applyBorder="1" applyAlignment="1">
      <alignment/>
    </xf>
    <xf numFmtId="0" fontId="3" fillId="0" borderId="55" xfId="0" applyFont="1" applyBorder="1" applyAlignment="1">
      <alignment/>
    </xf>
    <xf numFmtId="0" fontId="9" fillId="0" borderId="0" xfId="0" applyFont="1" applyBorder="1" applyAlignment="1">
      <alignment horizontal="center" wrapText="1"/>
    </xf>
    <xf numFmtId="0" fontId="13" fillId="0" borderId="58" xfId="0" applyFont="1" applyBorder="1" applyAlignment="1">
      <alignment wrapText="1"/>
    </xf>
    <xf numFmtId="0" fontId="13" fillId="0" borderId="68" xfId="0" applyFont="1" applyBorder="1" applyAlignment="1">
      <alignment wrapText="1"/>
    </xf>
    <xf numFmtId="0" fontId="12" fillId="0" borderId="54" xfId="0" applyFont="1" applyBorder="1" applyAlignment="1">
      <alignment wrapText="1"/>
    </xf>
    <xf numFmtId="0" fontId="12" fillId="0" borderId="26" xfId="0" applyFont="1" applyBorder="1" applyAlignment="1">
      <alignment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8" fillId="0" borderId="47" xfId="0" applyFont="1" applyBorder="1" applyAlignment="1">
      <alignment/>
    </xf>
    <xf numFmtId="0" fontId="8" fillId="0" borderId="70" xfId="0" applyFont="1" applyBorder="1" applyAlignment="1">
      <alignment/>
    </xf>
    <xf numFmtId="0" fontId="8" fillId="0" borderId="22" xfId="0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54" xfId="0" applyFont="1" applyBorder="1" applyAlignment="1">
      <alignment horizontal="center" wrapText="1"/>
    </xf>
    <xf numFmtId="0" fontId="13" fillId="0" borderId="26" xfId="0" applyFont="1" applyBorder="1" applyAlignment="1">
      <alignment horizontal="center" wrapText="1"/>
    </xf>
    <xf numFmtId="0" fontId="13" fillId="0" borderId="29" xfId="0" applyFont="1" applyBorder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3" fillId="0" borderId="69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13" fillId="0" borderId="71" xfId="0" applyFont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13" fillId="0" borderId="57" xfId="0" applyFont="1" applyBorder="1" applyAlignment="1">
      <alignment horizontal="center" wrapText="1"/>
    </xf>
    <xf numFmtId="0" fontId="13" fillId="0" borderId="7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30" fillId="0" borderId="54" xfId="0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12" fillId="0" borderId="5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16"/>
          <c:w val="0.87375"/>
          <c:h val="0.96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</c:numRef>
          </c:val>
        </c:ser>
        <c:axId val="21279259"/>
        <c:axId val="57295604"/>
      </c:barChart>
      <c:catAx>
        <c:axId val="2127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95604"/>
        <c:crosses val="autoZero"/>
        <c:auto val="1"/>
        <c:lblOffset val="100"/>
        <c:tickLblSkip val="1"/>
        <c:noMultiLvlLbl val="0"/>
      </c:catAx>
      <c:valAx>
        <c:axId val="57295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79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3565"/>
          <c:w val="0.09825"/>
          <c:h val="0.2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897"/>
  <sheetViews>
    <sheetView tabSelected="1" zoomScale="48" zoomScaleNormal="48" zoomScaleSheetLayoutView="55" workbookViewId="0" topLeftCell="A870">
      <selection activeCell="B889" sqref="B889:J889"/>
    </sheetView>
  </sheetViews>
  <sheetFormatPr defaultColWidth="9.140625" defaultRowHeight="12.75"/>
  <cols>
    <col min="1" max="1" width="9.140625" style="3" customWidth="1"/>
    <col min="2" max="2" width="10.421875" style="55" customWidth="1"/>
    <col min="3" max="3" width="12.421875" style="55" customWidth="1"/>
    <col min="4" max="4" width="10.7109375" style="60" customWidth="1"/>
    <col min="5" max="6" width="9.140625" style="3" customWidth="1"/>
    <col min="7" max="7" width="56.00390625" style="3" customWidth="1"/>
    <col min="8" max="10" width="29.28125" style="3" customWidth="1"/>
    <col min="11" max="16384" width="9.140625" style="3" customWidth="1"/>
  </cols>
  <sheetData>
    <row r="1" spans="1:10" ht="224.25" customHeight="1">
      <c r="A1" s="409" t="s">
        <v>218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4:7" ht="51.75" customHeight="1">
      <c r="D2" s="290"/>
      <c r="G2" s="291"/>
    </row>
    <row r="3" spans="4:7" ht="42.75" customHeight="1">
      <c r="D3" s="290"/>
      <c r="G3" s="291"/>
    </row>
    <row r="4" spans="4:7" s="292" customFormat="1" ht="117" customHeight="1">
      <c r="D4" s="293"/>
      <c r="G4" s="294"/>
    </row>
    <row r="5" spans="1:10" s="292" customFormat="1" ht="102" customHeight="1">
      <c r="A5" s="410" t="s">
        <v>211</v>
      </c>
      <c r="B5" s="410"/>
      <c r="C5" s="410"/>
      <c r="D5" s="410"/>
      <c r="E5" s="410"/>
      <c r="F5" s="410"/>
      <c r="G5" s="410"/>
      <c r="H5" s="410"/>
      <c r="I5" s="410"/>
      <c r="J5" s="410"/>
    </row>
    <row r="6" spans="1:10" s="292" customFormat="1" ht="73.5" customHeight="1">
      <c r="A6" s="411" t="s">
        <v>219</v>
      </c>
      <c r="B6" s="411"/>
      <c r="C6" s="411"/>
      <c r="D6" s="411"/>
      <c r="E6" s="411"/>
      <c r="F6" s="411"/>
      <c r="G6" s="411"/>
      <c r="H6" s="411"/>
      <c r="I6" s="411"/>
      <c r="J6" s="411"/>
    </row>
    <row r="7" spans="4:7" s="292" customFormat="1" ht="25.5">
      <c r="D7" s="293"/>
      <c r="G7" s="294"/>
    </row>
    <row r="8" spans="4:7" s="292" customFormat="1" ht="25.5">
      <c r="D8" s="293"/>
      <c r="G8" s="294"/>
    </row>
    <row r="9" spans="4:7" s="292" customFormat="1" ht="25.5">
      <c r="D9" s="293"/>
      <c r="G9" s="294"/>
    </row>
    <row r="10" spans="4:7" s="292" customFormat="1" ht="25.5">
      <c r="D10" s="293"/>
      <c r="G10" s="294"/>
    </row>
    <row r="11" spans="3:7" s="292" customFormat="1" ht="25.5">
      <c r="C11" s="295"/>
      <c r="D11" s="293"/>
      <c r="G11" s="294"/>
    </row>
    <row r="12" spans="1:10" s="292" customFormat="1" ht="45.75" customHeight="1">
      <c r="A12" s="412" t="s">
        <v>212</v>
      </c>
      <c r="B12" s="412"/>
      <c r="C12" s="412"/>
      <c r="D12" s="412"/>
      <c r="E12" s="412"/>
      <c r="F12" s="412"/>
      <c r="G12" s="412"/>
      <c r="H12" s="412"/>
      <c r="I12" s="412"/>
      <c r="J12" s="412"/>
    </row>
    <row r="13" spans="4:7" s="292" customFormat="1" ht="46.5" customHeight="1">
      <c r="D13" s="293"/>
      <c r="G13" s="294"/>
    </row>
    <row r="14" spans="1:10" s="292" customFormat="1" ht="73.5" customHeight="1">
      <c r="A14" s="407" t="s">
        <v>220</v>
      </c>
      <c r="B14" s="407"/>
      <c r="C14" s="407"/>
      <c r="D14" s="407"/>
      <c r="E14" s="407"/>
      <c r="F14" s="407"/>
      <c r="G14" s="407"/>
      <c r="H14" s="407"/>
      <c r="I14" s="407"/>
      <c r="J14" s="407"/>
    </row>
    <row r="15" spans="4:7" s="292" customFormat="1" ht="25.5">
      <c r="D15" s="293"/>
      <c r="G15" s="294"/>
    </row>
    <row r="16" spans="3:7" s="292" customFormat="1" ht="25.5">
      <c r="C16" s="293"/>
      <c r="D16" s="293"/>
      <c r="F16" s="296"/>
      <c r="G16" s="294"/>
    </row>
    <row r="17" spans="1:7" s="292" customFormat="1" ht="46.5" customHeight="1">
      <c r="A17" s="292" t="s">
        <v>213</v>
      </c>
      <c r="D17" s="293"/>
      <c r="G17" s="294"/>
    </row>
    <row r="18" spans="1:10" s="292" customFormat="1" ht="49.5" customHeight="1">
      <c r="A18" s="407" t="s">
        <v>328</v>
      </c>
      <c r="B18" s="407"/>
      <c r="C18" s="407"/>
      <c r="D18" s="407"/>
      <c r="E18" s="407"/>
      <c r="F18" s="407"/>
      <c r="G18" s="407"/>
      <c r="H18" s="407"/>
      <c r="I18" s="407"/>
      <c r="J18" s="407"/>
    </row>
    <row r="19" spans="1:10" s="292" customFormat="1" ht="49.5" customHeight="1">
      <c r="A19" s="407" t="s">
        <v>327</v>
      </c>
      <c r="B19" s="407"/>
      <c r="C19" s="407"/>
      <c r="D19" s="407"/>
      <c r="E19" s="407"/>
      <c r="F19" s="407"/>
      <c r="G19" s="407"/>
      <c r="H19" s="407"/>
      <c r="I19" s="407"/>
      <c r="J19" s="407"/>
    </row>
    <row r="20" spans="1:10" s="292" customFormat="1" ht="53.25" customHeight="1">
      <c r="A20" s="407" t="s">
        <v>329</v>
      </c>
      <c r="B20" s="407"/>
      <c r="C20" s="407"/>
      <c r="D20" s="407"/>
      <c r="E20" s="407"/>
      <c r="F20" s="407"/>
      <c r="G20" s="407"/>
      <c r="H20" s="407"/>
      <c r="I20" s="407"/>
      <c r="J20" s="407"/>
    </row>
    <row r="21" spans="4:7" s="292" customFormat="1" ht="25.5">
      <c r="D21" s="293"/>
      <c r="G21" s="294"/>
    </row>
    <row r="22" spans="1:10" s="292" customFormat="1" ht="53.25" customHeight="1">
      <c r="A22" s="408" t="s">
        <v>214</v>
      </c>
      <c r="B22" s="408"/>
      <c r="C22" s="408"/>
      <c r="D22" s="408"/>
      <c r="E22" s="408"/>
      <c r="F22" s="408"/>
      <c r="G22" s="408"/>
      <c r="H22" s="408"/>
      <c r="I22" s="408"/>
      <c r="J22" s="408"/>
    </row>
    <row r="23" spans="4:7" s="292" customFormat="1" ht="25.5">
      <c r="D23" s="293"/>
      <c r="G23" s="294"/>
    </row>
    <row r="24" spans="2:7" s="292" customFormat="1" ht="25.5">
      <c r="B24" s="292" t="s">
        <v>215</v>
      </c>
      <c r="D24" s="293"/>
      <c r="G24" s="294"/>
    </row>
    <row r="25" spans="4:7" s="292" customFormat="1" ht="25.5">
      <c r="D25" s="293"/>
      <c r="G25" s="294"/>
    </row>
    <row r="26" spans="1:7" s="292" customFormat="1" ht="38.25" customHeight="1">
      <c r="A26" s="292" t="s">
        <v>330</v>
      </c>
      <c r="C26" s="296"/>
      <c r="D26" s="293"/>
      <c r="F26" s="296"/>
      <c r="G26" s="294"/>
    </row>
    <row r="27" spans="1:10" s="292" customFormat="1" ht="42.75" customHeight="1">
      <c r="A27" s="407" t="s">
        <v>331</v>
      </c>
      <c r="B27" s="407"/>
      <c r="C27" s="407"/>
      <c r="D27" s="407"/>
      <c r="E27" s="407"/>
      <c r="F27" s="407"/>
      <c r="G27" s="407"/>
      <c r="H27" s="407"/>
      <c r="I27" s="407"/>
      <c r="J27" s="407"/>
    </row>
    <row r="28" spans="4:7" s="292" customFormat="1" ht="25.5">
      <c r="D28" s="293"/>
      <c r="G28" s="294"/>
    </row>
    <row r="29" spans="1:10" s="292" customFormat="1" ht="84" customHeight="1">
      <c r="A29" s="408" t="s">
        <v>216</v>
      </c>
      <c r="B29" s="408"/>
      <c r="C29" s="408"/>
      <c r="D29" s="408"/>
      <c r="E29" s="408"/>
      <c r="F29" s="408"/>
      <c r="G29" s="408"/>
      <c r="H29" s="408"/>
      <c r="I29" s="408"/>
      <c r="J29" s="408"/>
    </row>
    <row r="30" spans="4:7" s="292" customFormat="1" ht="25.5">
      <c r="D30" s="293"/>
      <c r="G30" s="294"/>
    </row>
    <row r="31" spans="4:7" s="292" customFormat="1" ht="35.25" customHeight="1">
      <c r="D31" s="293"/>
      <c r="G31" s="294"/>
    </row>
    <row r="32" spans="1:10" s="292" customFormat="1" ht="75.75" customHeight="1">
      <c r="A32" s="407" t="s">
        <v>217</v>
      </c>
      <c r="B32" s="407"/>
      <c r="C32" s="407"/>
      <c r="D32" s="407"/>
      <c r="E32" s="407"/>
      <c r="F32" s="407"/>
      <c r="G32" s="407"/>
      <c r="H32" s="407"/>
      <c r="I32" s="407"/>
      <c r="J32" s="407"/>
    </row>
    <row r="33" spans="1:10" s="292" customFormat="1" ht="75.75" customHeight="1">
      <c r="A33" s="299"/>
      <c r="B33" s="299"/>
      <c r="C33" s="299"/>
      <c r="D33" s="299"/>
      <c r="E33" s="299"/>
      <c r="F33" s="299"/>
      <c r="G33" s="299"/>
      <c r="H33" s="299"/>
      <c r="I33" s="299"/>
      <c r="J33" s="299"/>
    </row>
    <row r="34" spans="1:10" s="292" customFormat="1" ht="51.75" customHeight="1" thickBot="1">
      <c r="A34" s="297"/>
      <c r="B34" s="297"/>
      <c r="C34" s="297"/>
      <c r="D34" s="297"/>
      <c r="E34" s="297"/>
      <c r="F34" s="297"/>
      <c r="G34" s="298"/>
      <c r="H34" s="297"/>
      <c r="I34" s="297"/>
      <c r="J34" s="295"/>
    </row>
    <row r="35" spans="1:10" s="157" customFormat="1" ht="35.25" customHeight="1" thickBot="1">
      <c r="A35" s="1" t="s">
        <v>221</v>
      </c>
      <c r="B35" s="1" t="s">
        <v>242</v>
      </c>
      <c r="C35" s="1" t="s">
        <v>222</v>
      </c>
      <c r="D35" s="647" t="s">
        <v>5</v>
      </c>
      <c r="E35" s="648"/>
      <c r="F35" s="648"/>
      <c r="G35" s="649"/>
      <c r="H35" s="668" t="s">
        <v>183</v>
      </c>
      <c r="I35" s="668" t="s">
        <v>184</v>
      </c>
      <c r="J35" s="668" t="s">
        <v>223</v>
      </c>
    </row>
    <row r="36" spans="1:10" s="157" customFormat="1" ht="35.25" customHeight="1" thickBot="1">
      <c r="A36" s="2"/>
      <c r="B36" s="2"/>
      <c r="C36" s="300"/>
      <c r="D36" s="301"/>
      <c r="E36" s="302"/>
      <c r="F36" s="303"/>
      <c r="G36" s="304"/>
      <c r="H36" s="669"/>
      <c r="I36" s="669"/>
      <c r="J36" s="669"/>
    </row>
    <row r="37" spans="1:10" s="145" customFormat="1" ht="17.25" customHeight="1">
      <c r="A37" s="632"/>
      <c r="B37" s="632"/>
      <c r="C37" s="634"/>
      <c r="D37" s="650" t="s">
        <v>224</v>
      </c>
      <c r="E37" s="651"/>
      <c r="F37" s="651"/>
      <c r="G37" s="652"/>
      <c r="H37" s="622"/>
      <c r="I37" s="305"/>
      <c r="J37" s="325"/>
    </row>
    <row r="38" spans="1:10" s="145" customFormat="1" ht="15" customHeight="1" thickBot="1">
      <c r="A38" s="633"/>
      <c r="B38" s="633"/>
      <c r="C38" s="623"/>
      <c r="D38" s="653"/>
      <c r="E38" s="654"/>
      <c r="F38" s="654"/>
      <c r="G38" s="655"/>
      <c r="H38" s="623"/>
      <c r="I38" s="306"/>
      <c r="J38" s="326"/>
    </row>
    <row r="39" spans="1:10" s="145" customFormat="1" ht="34.5" customHeight="1" thickBot="1">
      <c r="A39" s="307">
        <v>71</v>
      </c>
      <c r="B39" s="307"/>
      <c r="C39" s="308"/>
      <c r="D39" s="662" t="s">
        <v>225</v>
      </c>
      <c r="E39" s="663"/>
      <c r="F39" s="663"/>
      <c r="G39" s="664"/>
      <c r="H39" s="309"/>
      <c r="I39" s="309"/>
      <c r="J39" s="310"/>
    </row>
    <row r="40" spans="1:10" s="145" customFormat="1" ht="34.5" customHeight="1">
      <c r="A40" s="313"/>
      <c r="B40" s="332">
        <v>711</v>
      </c>
      <c r="C40" s="153"/>
      <c r="D40" s="641" t="s">
        <v>241</v>
      </c>
      <c r="E40" s="642"/>
      <c r="F40" s="642"/>
      <c r="G40" s="643"/>
      <c r="H40" s="314">
        <f>SUM(H41:H45)</f>
        <v>3847600</v>
      </c>
      <c r="I40" s="314"/>
      <c r="J40" s="338">
        <f aca="true" t="shared" si="0" ref="J40:J48">SUM(H40:I40)</f>
        <v>3847600</v>
      </c>
    </row>
    <row r="41" spans="1:10" s="145" customFormat="1" ht="34.5" customHeight="1">
      <c r="A41" s="150"/>
      <c r="B41" s="246"/>
      <c r="C41" s="148">
        <v>71111</v>
      </c>
      <c r="D41" s="629" t="s">
        <v>237</v>
      </c>
      <c r="E41" s="630"/>
      <c r="F41" s="630"/>
      <c r="G41" s="631"/>
      <c r="H41" s="89">
        <v>3572600</v>
      </c>
      <c r="I41" s="89"/>
      <c r="J41" s="237">
        <f t="shared" si="0"/>
        <v>3572600</v>
      </c>
    </row>
    <row r="42" spans="1:11" s="145" customFormat="1" ht="44.25" customHeight="1">
      <c r="A42" s="150"/>
      <c r="B42" s="246"/>
      <c r="C42" s="148">
        <v>71112</v>
      </c>
      <c r="D42" s="629" t="s">
        <v>226</v>
      </c>
      <c r="E42" s="630"/>
      <c r="F42" s="630"/>
      <c r="G42" s="631"/>
      <c r="H42" s="89">
        <v>200000</v>
      </c>
      <c r="I42" s="89"/>
      <c r="J42" s="237">
        <f t="shared" si="0"/>
        <v>200000</v>
      </c>
      <c r="K42" s="315"/>
    </row>
    <row r="43" spans="1:10" s="145" customFormat="1" ht="34.5" customHeight="1">
      <c r="A43" s="150"/>
      <c r="B43" s="246"/>
      <c r="C43" s="148">
        <v>71113</v>
      </c>
      <c r="D43" s="629" t="s">
        <v>238</v>
      </c>
      <c r="E43" s="630"/>
      <c r="F43" s="630"/>
      <c r="G43" s="631"/>
      <c r="H43" s="89">
        <v>15000</v>
      </c>
      <c r="I43" s="89"/>
      <c r="J43" s="237">
        <f t="shared" si="0"/>
        <v>15000</v>
      </c>
    </row>
    <row r="44" spans="1:10" s="145" customFormat="1" ht="34.5" customHeight="1">
      <c r="A44" s="150"/>
      <c r="B44" s="246"/>
      <c r="C44" s="148">
        <v>71114</v>
      </c>
      <c r="D44" s="629" t="s">
        <v>239</v>
      </c>
      <c r="E44" s="630"/>
      <c r="F44" s="630"/>
      <c r="G44" s="631"/>
      <c r="H44" s="89">
        <v>50000</v>
      </c>
      <c r="I44" s="89"/>
      <c r="J44" s="237">
        <f t="shared" si="0"/>
        <v>50000</v>
      </c>
    </row>
    <row r="45" spans="1:10" s="145" customFormat="1" ht="34.5" customHeight="1">
      <c r="A45" s="150"/>
      <c r="B45" s="246"/>
      <c r="C45" s="148">
        <v>71117</v>
      </c>
      <c r="D45" s="327" t="s">
        <v>227</v>
      </c>
      <c r="E45" s="328"/>
      <c r="F45" s="329"/>
      <c r="G45" s="330"/>
      <c r="H45" s="89">
        <v>10000</v>
      </c>
      <c r="I45" s="89"/>
      <c r="J45" s="237">
        <f t="shared" si="0"/>
        <v>10000</v>
      </c>
    </row>
    <row r="46" spans="1:10" s="145" customFormat="1" ht="47.25" customHeight="1">
      <c r="A46" s="313"/>
      <c r="B46" s="332">
        <v>713</v>
      </c>
      <c r="C46" s="153"/>
      <c r="D46" s="641" t="s">
        <v>240</v>
      </c>
      <c r="E46" s="642"/>
      <c r="F46" s="642"/>
      <c r="G46" s="643"/>
      <c r="H46" s="314">
        <f>SUM(H47:H48)</f>
        <v>1370000</v>
      </c>
      <c r="I46" s="314"/>
      <c r="J46" s="338">
        <f t="shared" si="0"/>
        <v>1370000</v>
      </c>
    </row>
    <row r="47" spans="1:10" s="142" customFormat="1" ht="34.5" customHeight="1">
      <c r="A47" s="147"/>
      <c r="B47" s="246"/>
      <c r="C47" s="148">
        <v>70311</v>
      </c>
      <c r="D47" s="629" t="s">
        <v>228</v>
      </c>
      <c r="E47" s="630"/>
      <c r="F47" s="630"/>
      <c r="G47" s="631"/>
      <c r="H47" s="339">
        <v>1325000</v>
      </c>
      <c r="I47" s="339"/>
      <c r="J47" s="237">
        <f t="shared" si="0"/>
        <v>1325000</v>
      </c>
    </row>
    <row r="48" spans="1:10" s="142" customFormat="1" ht="34.5" customHeight="1">
      <c r="A48" s="147"/>
      <c r="B48" s="246"/>
      <c r="C48" s="148">
        <v>71321</v>
      </c>
      <c r="D48" s="629" t="s">
        <v>229</v>
      </c>
      <c r="E48" s="630"/>
      <c r="F48" s="630"/>
      <c r="G48" s="631"/>
      <c r="H48" s="89">
        <v>45000</v>
      </c>
      <c r="I48" s="89"/>
      <c r="J48" s="237">
        <f t="shared" si="0"/>
        <v>45000</v>
      </c>
    </row>
    <row r="49" spans="1:10" s="145" customFormat="1" ht="28.5" customHeight="1">
      <c r="A49" s="313"/>
      <c r="B49" s="332">
        <v>718</v>
      </c>
      <c r="C49" s="153"/>
      <c r="D49" s="641" t="s">
        <v>243</v>
      </c>
      <c r="E49" s="642"/>
      <c r="F49" s="642"/>
      <c r="G49" s="643"/>
      <c r="H49" s="314">
        <f>SUM(H50:H53)</f>
        <v>6783000</v>
      </c>
      <c r="I49" s="314">
        <f>I53</f>
        <v>2317000</v>
      </c>
      <c r="J49" s="338">
        <f aca="true" t="shared" si="1" ref="J49:J56">SUM(H49:I49)</f>
        <v>9100000</v>
      </c>
    </row>
    <row r="50" spans="1:10" s="145" customFormat="1" ht="34.5" customHeight="1">
      <c r="A50" s="313"/>
      <c r="B50" s="332"/>
      <c r="C50" s="151">
        <v>71811</v>
      </c>
      <c r="D50" s="491" t="s">
        <v>244</v>
      </c>
      <c r="E50" s="492"/>
      <c r="F50" s="492"/>
      <c r="G50" s="493"/>
      <c r="H50" s="339">
        <v>1500000</v>
      </c>
      <c r="I50" s="331"/>
      <c r="J50" s="237">
        <f t="shared" si="1"/>
        <v>1500000</v>
      </c>
    </row>
    <row r="51" spans="1:10" s="145" customFormat="1" ht="34.5" customHeight="1">
      <c r="A51" s="313"/>
      <c r="B51" s="332"/>
      <c r="C51" s="151">
        <v>71831</v>
      </c>
      <c r="D51" s="491" t="s">
        <v>245</v>
      </c>
      <c r="E51" s="492"/>
      <c r="F51" s="492"/>
      <c r="G51" s="493"/>
      <c r="H51" s="339">
        <v>620000</v>
      </c>
      <c r="I51" s="331"/>
      <c r="J51" s="237">
        <f t="shared" si="1"/>
        <v>620000</v>
      </c>
    </row>
    <row r="52" spans="1:10" s="142" customFormat="1" ht="34.5" customHeight="1">
      <c r="A52" s="147"/>
      <c r="B52" s="246"/>
      <c r="C52" s="148">
        <v>71841</v>
      </c>
      <c r="D52" s="491" t="s">
        <v>246</v>
      </c>
      <c r="E52" s="492"/>
      <c r="F52" s="492"/>
      <c r="G52" s="493"/>
      <c r="H52" s="339">
        <v>1780000</v>
      </c>
      <c r="I52" s="339"/>
      <c r="J52" s="237">
        <f t="shared" si="1"/>
        <v>1780000</v>
      </c>
    </row>
    <row r="53" spans="1:10" s="142" customFormat="1" ht="34.5" customHeight="1">
      <c r="A53" s="147"/>
      <c r="B53" s="246"/>
      <c r="C53" s="148">
        <v>71861</v>
      </c>
      <c r="D53" s="491" t="s">
        <v>0</v>
      </c>
      <c r="E53" s="492"/>
      <c r="F53" s="492"/>
      <c r="G53" s="493"/>
      <c r="H53" s="89">
        <v>2883000</v>
      </c>
      <c r="I53" s="89">
        <v>2317000</v>
      </c>
      <c r="J53" s="237">
        <f t="shared" si="1"/>
        <v>5200000</v>
      </c>
    </row>
    <row r="54" spans="1:10" s="145" customFormat="1" ht="48" customHeight="1">
      <c r="A54" s="313"/>
      <c r="B54" s="332">
        <v>719</v>
      </c>
      <c r="C54" s="153"/>
      <c r="D54" s="641" t="s">
        <v>247</v>
      </c>
      <c r="E54" s="642"/>
      <c r="F54" s="642"/>
      <c r="G54" s="643"/>
      <c r="H54" s="314">
        <f>H55+H56</f>
        <v>42000</v>
      </c>
      <c r="I54" s="314"/>
      <c r="J54" s="338">
        <f t="shared" si="1"/>
        <v>42000</v>
      </c>
    </row>
    <row r="55" spans="1:10" s="145" customFormat="1" ht="48" customHeight="1">
      <c r="A55" s="313"/>
      <c r="B55" s="332"/>
      <c r="C55" s="148">
        <v>71913</v>
      </c>
      <c r="D55" s="491" t="s">
        <v>248</v>
      </c>
      <c r="E55" s="492"/>
      <c r="F55" s="492"/>
      <c r="G55" s="493"/>
      <c r="H55" s="339">
        <v>5000</v>
      </c>
      <c r="I55" s="331"/>
      <c r="J55" s="237">
        <f t="shared" si="1"/>
        <v>5000</v>
      </c>
    </row>
    <row r="56" spans="1:10" s="145" customFormat="1" ht="51" customHeight="1" thickBot="1">
      <c r="A56" s="313"/>
      <c r="B56" s="332"/>
      <c r="C56" s="148">
        <v>71914</v>
      </c>
      <c r="D56" s="491" t="s">
        <v>249</v>
      </c>
      <c r="E56" s="492"/>
      <c r="F56" s="492"/>
      <c r="G56" s="493"/>
      <c r="H56" s="339">
        <v>37000</v>
      </c>
      <c r="I56" s="331"/>
      <c r="J56" s="237">
        <f t="shared" si="1"/>
        <v>37000</v>
      </c>
    </row>
    <row r="57" spans="1:10" s="145" customFormat="1" ht="34.5" customHeight="1" thickBot="1">
      <c r="A57" s="337">
        <v>73</v>
      </c>
      <c r="B57" s="334"/>
      <c r="C57" s="316"/>
      <c r="D57" s="644" t="s">
        <v>230</v>
      </c>
      <c r="E57" s="645"/>
      <c r="F57" s="645"/>
      <c r="G57" s="646"/>
      <c r="H57" s="317"/>
      <c r="I57" s="317"/>
      <c r="J57" s="341"/>
    </row>
    <row r="58" spans="1:10" s="145" customFormat="1" ht="34.5" customHeight="1">
      <c r="A58" s="311"/>
      <c r="B58" s="243"/>
      <c r="C58" s="312"/>
      <c r="D58" s="638" t="s">
        <v>231</v>
      </c>
      <c r="E58" s="639"/>
      <c r="F58" s="639"/>
      <c r="G58" s="640"/>
      <c r="H58" s="345">
        <f>H59</f>
        <v>45000</v>
      </c>
      <c r="I58" s="345"/>
      <c r="J58" s="345">
        <f>J59</f>
        <v>45000</v>
      </c>
    </row>
    <row r="59" spans="1:10" s="142" customFormat="1" ht="34.5" customHeight="1">
      <c r="A59" s="147"/>
      <c r="B59" s="246"/>
      <c r="C59" s="148">
        <v>73114</v>
      </c>
      <c r="D59" s="629" t="s">
        <v>231</v>
      </c>
      <c r="E59" s="630"/>
      <c r="F59" s="630"/>
      <c r="G59" s="631"/>
      <c r="H59" s="89">
        <v>45000</v>
      </c>
      <c r="I59" s="89"/>
      <c r="J59" s="89">
        <v>45000</v>
      </c>
    </row>
    <row r="60" spans="1:10" s="145" customFormat="1" ht="34.5" customHeight="1">
      <c r="A60" s="313"/>
      <c r="B60" s="332"/>
      <c r="C60" s="318"/>
      <c r="D60" s="659" t="s">
        <v>232</v>
      </c>
      <c r="E60" s="660"/>
      <c r="F60" s="660"/>
      <c r="G60" s="661"/>
      <c r="H60" s="314">
        <f>H61</f>
        <v>220000</v>
      </c>
      <c r="I60" s="89"/>
      <c r="J60" s="314">
        <f>J61</f>
        <v>220000</v>
      </c>
    </row>
    <row r="61" spans="1:10" s="142" customFormat="1" ht="34.5" customHeight="1">
      <c r="A61" s="147"/>
      <c r="B61" s="246"/>
      <c r="C61" s="148">
        <v>73211</v>
      </c>
      <c r="D61" s="629" t="s">
        <v>232</v>
      </c>
      <c r="E61" s="630"/>
      <c r="F61" s="630"/>
      <c r="G61" s="631"/>
      <c r="H61" s="89">
        <v>220000</v>
      </c>
      <c r="I61" s="89"/>
      <c r="J61" s="89">
        <v>220000</v>
      </c>
    </row>
    <row r="62" spans="1:10" s="145" customFormat="1" ht="34.5" customHeight="1">
      <c r="A62" s="313"/>
      <c r="B62" s="332"/>
      <c r="C62" s="318"/>
      <c r="D62" s="659" t="s">
        <v>250</v>
      </c>
      <c r="E62" s="660"/>
      <c r="F62" s="660"/>
      <c r="G62" s="661"/>
      <c r="H62" s="314">
        <f>H63</f>
        <v>610000</v>
      </c>
      <c r="I62" s="89"/>
      <c r="J62" s="314">
        <f>J63</f>
        <v>610000</v>
      </c>
    </row>
    <row r="63" spans="1:10" s="142" customFormat="1" ht="34.5" customHeight="1" thickBot="1">
      <c r="A63" s="319"/>
      <c r="B63" s="333"/>
      <c r="C63" s="154">
        <v>73311</v>
      </c>
      <c r="D63" s="629" t="s">
        <v>233</v>
      </c>
      <c r="E63" s="630"/>
      <c r="F63" s="630"/>
      <c r="G63" s="631"/>
      <c r="H63" s="340">
        <v>610000</v>
      </c>
      <c r="I63" s="89"/>
      <c r="J63" s="340">
        <v>610000</v>
      </c>
    </row>
    <row r="64" spans="1:10" s="145" customFormat="1" ht="34.5" customHeight="1" thickBot="1">
      <c r="A64" s="323">
        <v>74</v>
      </c>
      <c r="B64" s="335"/>
      <c r="C64" s="320"/>
      <c r="D64" s="644" t="s">
        <v>251</v>
      </c>
      <c r="E64" s="645"/>
      <c r="F64" s="645"/>
      <c r="G64" s="646"/>
      <c r="H64" s="342"/>
      <c r="I64" s="317"/>
      <c r="J64" s="343"/>
    </row>
    <row r="65" spans="1:10" s="145" customFormat="1" ht="34.5" customHeight="1">
      <c r="A65" s="321"/>
      <c r="B65" s="336">
        <v>742</v>
      </c>
      <c r="C65" s="322"/>
      <c r="D65" s="635" t="s">
        <v>252</v>
      </c>
      <c r="E65" s="636"/>
      <c r="F65" s="636"/>
      <c r="G65" s="637"/>
      <c r="H65" s="133"/>
      <c r="I65" s="345">
        <f>I66+I67+I68</f>
        <v>865000</v>
      </c>
      <c r="J65" s="253">
        <f>J66+J67+J68</f>
        <v>865000</v>
      </c>
    </row>
    <row r="66" spans="1:10" s="142" customFormat="1" ht="34.5" customHeight="1">
      <c r="A66" s="319"/>
      <c r="B66" s="333"/>
      <c r="C66" s="154">
        <v>74212</v>
      </c>
      <c r="D66" s="629" t="s">
        <v>253</v>
      </c>
      <c r="E66" s="630"/>
      <c r="F66" s="630"/>
      <c r="G66" s="631"/>
      <c r="H66" s="340"/>
      <c r="I66" s="89">
        <v>750000</v>
      </c>
      <c r="J66" s="237">
        <v>750000</v>
      </c>
    </row>
    <row r="67" spans="1:10" s="142" customFormat="1" ht="64.5" customHeight="1">
      <c r="A67" s="319"/>
      <c r="B67" s="333"/>
      <c r="C67" s="154">
        <v>74213</v>
      </c>
      <c r="D67" s="629" t="s">
        <v>254</v>
      </c>
      <c r="E67" s="630"/>
      <c r="F67" s="630"/>
      <c r="G67" s="631"/>
      <c r="H67" s="89"/>
      <c r="I67" s="89">
        <v>20000</v>
      </c>
      <c r="J67" s="237">
        <v>20000</v>
      </c>
    </row>
    <row r="68" spans="1:10" s="142" customFormat="1" ht="57.75" customHeight="1">
      <c r="A68" s="319"/>
      <c r="B68" s="333"/>
      <c r="C68" s="154">
        <v>74214</v>
      </c>
      <c r="D68" s="629" t="s">
        <v>255</v>
      </c>
      <c r="E68" s="630"/>
      <c r="F68" s="630"/>
      <c r="G68" s="631"/>
      <c r="H68" s="89"/>
      <c r="I68" s="89">
        <v>95000</v>
      </c>
      <c r="J68" s="237">
        <v>95000</v>
      </c>
    </row>
    <row r="69" spans="1:10" s="145" customFormat="1" ht="34.5" customHeight="1">
      <c r="A69" s="321"/>
      <c r="B69" s="336"/>
      <c r="C69" s="322"/>
      <c r="D69" s="656" t="s">
        <v>256</v>
      </c>
      <c r="E69" s="657"/>
      <c r="F69" s="657"/>
      <c r="G69" s="658"/>
      <c r="H69" s="89"/>
      <c r="I69" s="339"/>
      <c r="J69" s="344"/>
    </row>
    <row r="70" spans="1:10" s="145" customFormat="1" ht="34.5" customHeight="1">
      <c r="A70" s="321"/>
      <c r="B70" s="336"/>
      <c r="C70" s="322"/>
      <c r="D70" s="635" t="s">
        <v>257</v>
      </c>
      <c r="E70" s="636"/>
      <c r="F70" s="636"/>
      <c r="G70" s="637"/>
      <c r="H70" s="116">
        <f>H71</f>
        <v>350000</v>
      </c>
      <c r="I70" s="345">
        <f>I72</f>
        <v>500000</v>
      </c>
      <c r="J70" s="346">
        <f>SUM(H70:I70)</f>
        <v>850000</v>
      </c>
    </row>
    <row r="71" spans="1:10" s="142" customFormat="1" ht="34.5" customHeight="1">
      <c r="A71" s="319"/>
      <c r="B71" s="333"/>
      <c r="C71" s="154"/>
      <c r="D71" s="629" t="s">
        <v>258</v>
      </c>
      <c r="E71" s="630"/>
      <c r="F71" s="630"/>
      <c r="G71" s="631"/>
      <c r="H71" s="340">
        <v>350000</v>
      </c>
      <c r="I71" s="89"/>
      <c r="J71" s="237">
        <f>SUM(H71:I71)</f>
        <v>350000</v>
      </c>
    </row>
    <row r="72" spans="1:10" s="142" customFormat="1" ht="34.5" customHeight="1" thickBot="1">
      <c r="A72" s="319"/>
      <c r="B72" s="333"/>
      <c r="C72" s="154"/>
      <c r="D72" s="629" t="s">
        <v>259</v>
      </c>
      <c r="E72" s="630"/>
      <c r="F72" s="630"/>
      <c r="G72" s="631"/>
      <c r="H72" s="340"/>
      <c r="I72" s="89">
        <v>500000</v>
      </c>
      <c r="J72" s="237">
        <f>SUM(H72:I72)</f>
        <v>500000</v>
      </c>
    </row>
    <row r="73" spans="1:10" s="145" customFormat="1" ht="34.5" customHeight="1" thickBot="1">
      <c r="A73" s="323">
        <v>75</v>
      </c>
      <c r="B73" s="335"/>
      <c r="C73" s="320"/>
      <c r="D73" s="644" t="s">
        <v>260</v>
      </c>
      <c r="E73" s="645"/>
      <c r="F73" s="645"/>
      <c r="G73" s="646"/>
      <c r="H73" s="342"/>
      <c r="I73" s="317"/>
      <c r="J73" s="343"/>
    </row>
    <row r="74" spans="1:10" s="145" customFormat="1" ht="34.5" customHeight="1">
      <c r="A74" s="321"/>
      <c r="B74" s="336"/>
      <c r="C74" s="322"/>
      <c r="D74" s="635" t="s">
        <v>261</v>
      </c>
      <c r="E74" s="636"/>
      <c r="F74" s="636"/>
      <c r="G74" s="637"/>
      <c r="H74" s="133">
        <f>H76+H77+H78+H79</f>
        <v>290000</v>
      </c>
      <c r="I74" s="345">
        <f>I75</f>
        <v>3600000</v>
      </c>
      <c r="J74" s="346">
        <f aca="true" t="shared" si="2" ref="J74:J79">SUM(H74:I74)</f>
        <v>3890000</v>
      </c>
    </row>
    <row r="75" spans="1:10" s="142" customFormat="1" ht="34.5" customHeight="1">
      <c r="A75" s="319"/>
      <c r="B75" s="333"/>
      <c r="C75" s="154">
        <v>75111</v>
      </c>
      <c r="D75" s="629" t="s">
        <v>262</v>
      </c>
      <c r="E75" s="630"/>
      <c r="F75" s="630"/>
      <c r="G75" s="631"/>
      <c r="H75" s="340"/>
      <c r="I75" s="89">
        <v>3600000</v>
      </c>
      <c r="J75" s="237">
        <f t="shared" si="2"/>
        <v>3600000</v>
      </c>
    </row>
    <row r="76" spans="1:10" s="142" customFormat="1" ht="43.5" customHeight="1">
      <c r="A76" s="319"/>
      <c r="B76" s="333"/>
      <c r="C76" s="154">
        <v>75211</v>
      </c>
      <c r="D76" s="629" t="s">
        <v>263</v>
      </c>
      <c r="E76" s="630"/>
      <c r="F76" s="630"/>
      <c r="G76" s="631"/>
      <c r="H76" s="340">
        <v>110000</v>
      </c>
      <c r="I76" s="89"/>
      <c r="J76" s="237">
        <f t="shared" si="2"/>
        <v>110000</v>
      </c>
    </row>
    <row r="77" spans="1:10" s="142" customFormat="1" ht="34.5" customHeight="1">
      <c r="A77" s="319"/>
      <c r="B77" s="333"/>
      <c r="C77" s="154">
        <v>75213</v>
      </c>
      <c r="D77" s="629" t="s">
        <v>234</v>
      </c>
      <c r="E77" s="630"/>
      <c r="F77" s="630"/>
      <c r="G77" s="631"/>
      <c r="H77" s="340">
        <v>0</v>
      </c>
      <c r="I77" s="89"/>
      <c r="J77" s="237">
        <f t="shared" si="2"/>
        <v>0</v>
      </c>
    </row>
    <row r="78" spans="1:10" s="142" customFormat="1" ht="34.5" customHeight="1">
      <c r="A78" s="319"/>
      <c r="B78" s="333"/>
      <c r="C78" s="154">
        <v>75214</v>
      </c>
      <c r="D78" s="629" t="s">
        <v>264</v>
      </c>
      <c r="E78" s="630"/>
      <c r="F78" s="630"/>
      <c r="G78" s="631"/>
      <c r="H78" s="340">
        <v>100000</v>
      </c>
      <c r="I78" s="89"/>
      <c r="J78" s="237">
        <f t="shared" si="2"/>
        <v>100000</v>
      </c>
    </row>
    <row r="79" spans="1:10" s="142" customFormat="1" ht="34.5" customHeight="1" thickBot="1">
      <c r="A79" s="319"/>
      <c r="B79" s="333"/>
      <c r="C79" s="154">
        <v>75215</v>
      </c>
      <c r="D79" s="629" t="s">
        <v>235</v>
      </c>
      <c r="E79" s="630"/>
      <c r="F79" s="630"/>
      <c r="G79" s="631"/>
      <c r="H79" s="340">
        <v>80000</v>
      </c>
      <c r="I79" s="89"/>
      <c r="J79" s="237">
        <f t="shared" si="2"/>
        <v>80000</v>
      </c>
    </row>
    <row r="80" spans="1:10" s="11" customFormat="1" ht="34.5" customHeight="1" thickBot="1">
      <c r="A80" s="323"/>
      <c r="B80" s="335"/>
      <c r="C80" s="324"/>
      <c r="D80" s="665" t="s">
        <v>236</v>
      </c>
      <c r="E80" s="666"/>
      <c r="F80" s="666"/>
      <c r="G80" s="667"/>
      <c r="H80" s="163">
        <f>H40+H46+H49+H54+H58+H60+H62+H70+H74</f>
        <v>13557600</v>
      </c>
      <c r="I80" s="163">
        <f>I49+I65+I70+I74</f>
        <v>7282000</v>
      </c>
      <c r="J80" s="341">
        <f>J40+J46+J49+J54+J58+J60+J62+J65+J70+J74</f>
        <v>20839600</v>
      </c>
    </row>
    <row r="81" spans="1:10" s="11" customFormat="1" ht="34.5" customHeight="1">
      <c r="A81" s="367"/>
      <c r="B81" s="368"/>
      <c r="C81" s="367"/>
      <c r="D81" s="369"/>
      <c r="E81" s="369"/>
      <c r="F81" s="369"/>
      <c r="G81" s="369"/>
      <c r="H81" s="285"/>
      <c r="I81" s="285"/>
      <c r="J81" s="370"/>
    </row>
    <row r="82" spans="2:10" s="11" customFormat="1" ht="48.75" customHeight="1" thickBot="1">
      <c r="B82" s="363"/>
      <c r="C82" s="363"/>
      <c r="D82" s="364"/>
      <c r="E82" s="364"/>
      <c r="F82" s="364"/>
      <c r="G82" s="364"/>
      <c r="H82" s="365"/>
      <c r="I82" s="365"/>
      <c r="J82" s="366"/>
    </row>
    <row r="83" spans="2:10" ht="46.5" customHeight="1">
      <c r="B83" s="191"/>
      <c r="C83" s="197"/>
      <c r="D83" s="198"/>
      <c r="E83" s="607" t="s">
        <v>185</v>
      </c>
      <c r="F83" s="607"/>
      <c r="G83" s="607"/>
      <c r="H83" s="199" t="s">
        <v>183</v>
      </c>
      <c r="I83" s="199" t="s">
        <v>184</v>
      </c>
      <c r="J83" s="200" t="s">
        <v>186</v>
      </c>
    </row>
    <row r="84" spans="2:10" ht="21.75" customHeight="1">
      <c r="B84" s="192">
        <v>1</v>
      </c>
      <c r="C84" s="181">
        <v>2</v>
      </c>
      <c r="D84" s="182">
        <v>3</v>
      </c>
      <c r="E84" s="608">
        <v>4</v>
      </c>
      <c r="F84" s="608"/>
      <c r="G84" s="608"/>
      <c r="H84" s="180">
        <v>5</v>
      </c>
      <c r="I84" s="180">
        <v>6</v>
      </c>
      <c r="J84" s="201">
        <v>7</v>
      </c>
    </row>
    <row r="85" spans="2:10" ht="46.5" customHeight="1">
      <c r="B85" s="193">
        <v>41</v>
      </c>
      <c r="C85" s="609"/>
      <c r="D85" s="609"/>
      <c r="E85" s="610" t="s">
        <v>182</v>
      </c>
      <c r="F85" s="610"/>
      <c r="G85" s="610"/>
      <c r="H85" s="609"/>
      <c r="I85" s="611"/>
      <c r="J85" s="202"/>
    </row>
    <row r="86" spans="2:11" s="145" customFormat="1" ht="48" customHeight="1">
      <c r="B86" s="150"/>
      <c r="C86" s="183">
        <v>411</v>
      </c>
      <c r="D86" s="178"/>
      <c r="E86" s="612" t="s">
        <v>163</v>
      </c>
      <c r="F86" s="613"/>
      <c r="G86" s="613"/>
      <c r="H86" s="179">
        <f>SUM(H87:H90)</f>
        <v>4593600</v>
      </c>
      <c r="I86" s="179"/>
      <c r="J86" s="276">
        <f>SUM(J87:J90)</f>
        <v>4593600</v>
      </c>
      <c r="K86" s="3"/>
    </row>
    <row r="87" spans="2:11" s="145" customFormat="1" ht="29.25" customHeight="1">
      <c r="B87" s="147"/>
      <c r="C87" s="184"/>
      <c r="D87" s="148">
        <v>4111</v>
      </c>
      <c r="E87" s="614" t="s">
        <v>164</v>
      </c>
      <c r="F87" s="615"/>
      <c r="G87" s="615"/>
      <c r="H87" s="149">
        <v>2398400</v>
      </c>
      <c r="I87" s="149"/>
      <c r="J87" s="275">
        <v>2398400</v>
      </c>
      <c r="K87" s="3"/>
    </row>
    <row r="88" spans="2:11" s="145" customFormat="1" ht="42.75" customHeight="1">
      <c r="B88" s="147"/>
      <c r="C88" s="184"/>
      <c r="D88" s="148">
        <v>4112</v>
      </c>
      <c r="E88" s="614" t="s">
        <v>187</v>
      </c>
      <c r="F88" s="615"/>
      <c r="G88" s="615"/>
      <c r="H88" s="149">
        <v>103900</v>
      </c>
      <c r="I88" s="149"/>
      <c r="J88" s="275">
        <v>103900</v>
      </c>
      <c r="K88" s="3"/>
    </row>
    <row r="89" spans="2:11" s="145" customFormat="1" ht="31.5" customHeight="1">
      <c r="B89" s="147"/>
      <c r="C89" s="184"/>
      <c r="D89" s="148">
        <v>4113</v>
      </c>
      <c r="E89" s="614" t="s">
        <v>165</v>
      </c>
      <c r="F89" s="615"/>
      <c r="G89" s="615"/>
      <c r="H89" s="149">
        <v>590900</v>
      </c>
      <c r="I89" s="149"/>
      <c r="J89" s="275">
        <v>590900</v>
      </c>
      <c r="K89" s="3"/>
    </row>
    <row r="90" spans="2:11" s="145" customFormat="1" ht="34.5" customHeight="1">
      <c r="B90" s="147"/>
      <c r="C90" s="184"/>
      <c r="D90" s="148">
        <v>4114</v>
      </c>
      <c r="E90" s="614" t="s">
        <v>16</v>
      </c>
      <c r="F90" s="615"/>
      <c r="G90" s="615"/>
      <c r="H90" s="149">
        <v>1500400</v>
      </c>
      <c r="I90" s="149"/>
      <c r="J90" s="275">
        <v>1500400</v>
      </c>
      <c r="K90" s="3"/>
    </row>
    <row r="91" spans="2:11" s="142" customFormat="1" ht="30" customHeight="1">
      <c r="B91" s="150"/>
      <c r="C91" s="185"/>
      <c r="D91" s="151"/>
      <c r="E91" s="616"/>
      <c r="F91" s="617"/>
      <c r="G91" s="617"/>
      <c r="H91" s="152"/>
      <c r="I91" s="152"/>
      <c r="J91" s="203"/>
      <c r="K91" s="3"/>
    </row>
    <row r="92" spans="2:11" s="142" customFormat="1" ht="51.75" customHeight="1">
      <c r="B92" s="150"/>
      <c r="C92" s="186">
        <v>412</v>
      </c>
      <c r="D92" s="153"/>
      <c r="E92" s="618" t="s">
        <v>23</v>
      </c>
      <c r="F92" s="619"/>
      <c r="G92" s="619"/>
      <c r="H92" s="146">
        <f>SUM(H93:H97)</f>
        <v>1156400</v>
      </c>
      <c r="I92" s="146"/>
      <c r="J92" s="276">
        <f>SUM(J93:J97)</f>
        <v>1156400</v>
      </c>
      <c r="K92" s="3"/>
    </row>
    <row r="93" spans="2:11" s="142" customFormat="1" ht="39.75" customHeight="1">
      <c r="B93" s="147"/>
      <c r="C93" s="184"/>
      <c r="D93" s="148">
        <v>4121</v>
      </c>
      <c r="E93" s="614" t="s">
        <v>166</v>
      </c>
      <c r="F93" s="615"/>
      <c r="G93" s="615"/>
      <c r="H93" s="149">
        <v>306500</v>
      </c>
      <c r="I93" s="149"/>
      <c r="J93" s="275">
        <v>306500</v>
      </c>
      <c r="K93" s="3"/>
    </row>
    <row r="94" spans="2:11" s="142" customFormat="1" ht="39.75" customHeight="1">
      <c r="B94" s="147"/>
      <c r="C94" s="184"/>
      <c r="D94" s="148">
        <v>4122</v>
      </c>
      <c r="E94" s="614" t="s">
        <v>167</v>
      </c>
      <c r="F94" s="615"/>
      <c r="G94" s="615"/>
      <c r="H94" s="149">
        <v>298900</v>
      </c>
      <c r="I94" s="149"/>
      <c r="J94" s="275">
        <v>298900</v>
      </c>
      <c r="K94" s="3"/>
    </row>
    <row r="95" spans="2:11" s="145" customFormat="1" ht="39.75" customHeight="1">
      <c r="B95" s="147"/>
      <c r="C95" s="184"/>
      <c r="D95" s="148">
        <v>4124</v>
      </c>
      <c r="E95" s="614" t="s">
        <v>188</v>
      </c>
      <c r="F95" s="615"/>
      <c r="G95" s="615"/>
      <c r="H95" s="149">
        <v>160000</v>
      </c>
      <c r="I95" s="149"/>
      <c r="J95" s="275">
        <v>160000</v>
      </c>
      <c r="K95" s="3"/>
    </row>
    <row r="96" spans="2:11" s="145" customFormat="1" ht="39.75" customHeight="1">
      <c r="B96" s="147"/>
      <c r="C96" s="184"/>
      <c r="D96" s="148">
        <v>4125</v>
      </c>
      <c r="E96" s="614" t="s">
        <v>168</v>
      </c>
      <c r="F96" s="615"/>
      <c r="G96" s="615"/>
      <c r="H96" s="149">
        <v>160000</v>
      </c>
      <c r="I96" s="149"/>
      <c r="J96" s="275">
        <v>160000</v>
      </c>
      <c r="K96" s="3"/>
    </row>
    <row r="97" spans="2:11" s="142" customFormat="1" ht="39.75" customHeight="1">
      <c r="B97" s="147"/>
      <c r="C97" s="184"/>
      <c r="D97" s="148">
        <v>4129</v>
      </c>
      <c r="E97" s="614" t="s">
        <v>22</v>
      </c>
      <c r="F97" s="615"/>
      <c r="G97" s="615"/>
      <c r="H97" s="149">
        <v>231000</v>
      </c>
      <c r="I97" s="149"/>
      <c r="J97" s="275">
        <v>231000</v>
      </c>
      <c r="K97" s="3"/>
    </row>
    <row r="98" spans="2:11" s="142" customFormat="1" ht="30" customHeight="1">
      <c r="B98" s="147"/>
      <c r="C98" s="184"/>
      <c r="D98" s="148"/>
      <c r="E98" s="167"/>
      <c r="F98" s="168"/>
      <c r="G98" s="168"/>
      <c r="H98" s="149"/>
      <c r="I98" s="149"/>
      <c r="J98" s="275"/>
      <c r="K98" s="3"/>
    </row>
    <row r="99" spans="2:11" s="142" customFormat="1" ht="30" customHeight="1">
      <c r="B99" s="150"/>
      <c r="C99" s="186">
        <v>413</v>
      </c>
      <c r="D99" s="153"/>
      <c r="E99" s="618" t="s">
        <v>37</v>
      </c>
      <c r="F99" s="619"/>
      <c r="G99" s="619"/>
      <c r="H99" s="146">
        <f>SUM(H100:H107)</f>
        <v>5735100</v>
      </c>
      <c r="I99" s="146"/>
      <c r="J99" s="276">
        <f>SUM(J100:J107)</f>
        <v>5735100</v>
      </c>
      <c r="K99" s="3"/>
    </row>
    <row r="100" spans="2:11" s="142" customFormat="1" ht="39.75" customHeight="1">
      <c r="B100" s="147"/>
      <c r="C100" s="184"/>
      <c r="D100" s="148">
        <v>4132</v>
      </c>
      <c r="E100" s="614" t="s">
        <v>24</v>
      </c>
      <c r="F100" s="615"/>
      <c r="G100" s="615"/>
      <c r="H100" s="149">
        <v>552500</v>
      </c>
      <c r="I100" s="149"/>
      <c r="J100" s="275">
        <v>552500</v>
      </c>
      <c r="K100" s="3"/>
    </row>
    <row r="101" spans="2:11" s="142" customFormat="1" ht="39.75" customHeight="1">
      <c r="B101" s="147"/>
      <c r="C101" s="184"/>
      <c r="D101" s="148">
        <v>4133</v>
      </c>
      <c r="E101" s="614" t="s">
        <v>169</v>
      </c>
      <c r="F101" s="615"/>
      <c r="G101" s="615"/>
      <c r="H101" s="149">
        <v>130500</v>
      </c>
      <c r="I101" s="149"/>
      <c r="J101" s="275">
        <v>130500</v>
      </c>
      <c r="K101" s="3"/>
    </row>
    <row r="102" spans="2:11" s="142" customFormat="1" ht="39.75" customHeight="1">
      <c r="B102" s="147"/>
      <c r="C102" s="184"/>
      <c r="D102" s="148">
        <v>4134</v>
      </c>
      <c r="E102" s="614" t="s">
        <v>146</v>
      </c>
      <c r="F102" s="615"/>
      <c r="G102" s="615"/>
      <c r="H102" s="149">
        <v>1450000</v>
      </c>
      <c r="I102" s="149"/>
      <c r="J102" s="275">
        <v>1450000</v>
      </c>
      <c r="K102" s="3"/>
    </row>
    <row r="103" spans="2:11" s="145" customFormat="1" ht="39.75" customHeight="1">
      <c r="B103" s="147"/>
      <c r="C103" s="187"/>
      <c r="D103" s="154">
        <v>4135</v>
      </c>
      <c r="E103" s="614" t="s">
        <v>170</v>
      </c>
      <c r="F103" s="615"/>
      <c r="G103" s="615"/>
      <c r="H103" s="149">
        <v>50000</v>
      </c>
      <c r="I103" s="149"/>
      <c r="J103" s="275">
        <v>50000</v>
      </c>
      <c r="K103" s="3"/>
    </row>
    <row r="104" spans="2:11" s="142" customFormat="1" ht="39.75" customHeight="1">
      <c r="B104" s="147"/>
      <c r="C104" s="187"/>
      <c r="D104" s="154">
        <v>4136</v>
      </c>
      <c r="E104" s="614" t="s">
        <v>56</v>
      </c>
      <c r="F104" s="615"/>
      <c r="G104" s="615"/>
      <c r="H104" s="149">
        <v>233000</v>
      </c>
      <c r="I104" s="149"/>
      <c r="J104" s="275">
        <v>233000</v>
      </c>
      <c r="K104" s="3"/>
    </row>
    <row r="105" spans="2:11" s="142" customFormat="1" ht="39.75" customHeight="1">
      <c r="B105" s="147"/>
      <c r="C105" s="187"/>
      <c r="D105" s="154">
        <v>4137</v>
      </c>
      <c r="E105" s="614" t="s">
        <v>171</v>
      </c>
      <c r="F105" s="615"/>
      <c r="G105" s="615"/>
      <c r="H105" s="149">
        <v>85000</v>
      </c>
      <c r="I105" s="149"/>
      <c r="J105" s="275">
        <v>85000</v>
      </c>
      <c r="K105" s="3"/>
    </row>
    <row r="106" spans="2:11" s="142" customFormat="1" ht="39.75" customHeight="1">
      <c r="B106" s="147"/>
      <c r="C106" s="187"/>
      <c r="D106" s="154">
        <v>4138</v>
      </c>
      <c r="E106" s="614" t="s">
        <v>172</v>
      </c>
      <c r="F106" s="615"/>
      <c r="G106" s="615"/>
      <c r="H106" s="149">
        <v>70000</v>
      </c>
      <c r="I106" s="149"/>
      <c r="J106" s="275">
        <v>70000</v>
      </c>
      <c r="K106" s="3"/>
    </row>
    <row r="107" spans="2:11" s="142" customFormat="1" ht="39.75" customHeight="1">
      <c r="B107" s="147"/>
      <c r="C107" s="187"/>
      <c r="D107" s="154">
        <v>4139</v>
      </c>
      <c r="E107" s="614" t="s">
        <v>29</v>
      </c>
      <c r="F107" s="615"/>
      <c r="G107" s="615"/>
      <c r="H107" s="149">
        <v>3164100</v>
      </c>
      <c r="I107" s="149"/>
      <c r="J107" s="275">
        <v>3164100</v>
      </c>
      <c r="K107" s="3"/>
    </row>
    <row r="108" spans="2:11" s="142" customFormat="1" ht="30" customHeight="1">
      <c r="B108" s="150"/>
      <c r="C108" s="188"/>
      <c r="D108" s="155"/>
      <c r="E108" s="620"/>
      <c r="F108" s="571"/>
      <c r="G108" s="571"/>
      <c r="H108" s="152"/>
      <c r="I108" s="152"/>
      <c r="J108" s="203"/>
      <c r="K108" s="3"/>
    </row>
    <row r="109" spans="2:11" s="142" customFormat="1" ht="56.25" customHeight="1">
      <c r="B109" s="150"/>
      <c r="C109" s="189">
        <v>416</v>
      </c>
      <c r="D109" s="156"/>
      <c r="E109" s="618" t="s">
        <v>129</v>
      </c>
      <c r="F109" s="619"/>
      <c r="G109" s="619"/>
      <c r="H109" s="146">
        <f>SUM(H110)</f>
        <v>160000</v>
      </c>
      <c r="I109" s="146"/>
      <c r="J109" s="276">
        <f>SUM(J110)</f>
        <v>160000</v>
      </c>
      <c r="K109" s="3"/>
    </row>
    <row r="110" spans="2:11" s="142" customFormat="1" ht="39.75" customHeight="1">
      <c r="B110" s="147"/>
      <c r="C110" s="187"/>
      <c r="D110" s="154">
        <v>4162</v>
      </c>
      <c r="E110" s="614" t="s">
        <v>173</v>
      </c>
      <c r="F110" s="615"/>
      <c r="G110" s="615"/>
      <c r="H110" s="149">
        <v>160000</v>
      </c>
      <c r="I110" s="149"/>
      <c r="J110" s="275">
        <v>160000</v>
      </c>
      <c r="K110" s="3"/>
    </row>
    <row r="111" spans="2:11" s="142" customFormat="1" ht="74.25" customHeight="1">
      <c r="B111" s="150"/>
      <c r="C111" s="189">
        <v>418</v>
      </c>
      <c r="D111" s="156"/>
      <c r="E111" s="618" t="s">
        <v>66</v>
      </c>
      <c r="F111" s="619"/>
      <c r="G111" s="619"/>
      <c r="H111" s="146">
        <f>SUM(H112:H115)</f>
        <v>1213500</v>
      </c>
      <c r="I111" s="146"/>
      <c r="J111" s="276">
        <f>SUM(J112:J115)</f>
        <v>1213500</v>
      </c>
      <c r="K111" s="3"/>
    </row>
    <row r="112" spans="2:11" s="145" customFormat="1" ht="45" customHeight="1">
      <c r="B112" s="147"/>
      <c r="C112" s="187"/>
      <c r="D112" s="154">
        <v>4181</v>
      </c>
      <c r="E112" s="614" t="s">
        <v>174</v>
      </c>
      <c r="F112" s="615"/>
      <c r="G112" s="615"/>
      <c r="H112" s="149">
        <v>154000</v>
      </c>
      <c r="I112" s="149"/>
      <c r="J112" s="275">
        <v>154000</v>
      </c>
      <c r="K112" s="3"/>
    </row>
    <row r="113" spans="2:11" s="145" customFormat="1" ht="45" customHeight="1">
      <c r="B113" s="147"/>
      <c r="C113" s="187"/>
      <c r="D113" s="154">
        <v>4182</v>
      </c>
      <c r="E113" s="614" t="s">
        <v>175</v>
      </c>
      <c r="F113" s="615"/>
      <c r="G113" s="615"/>
      <c r="H113" s="149">
        <v>449500</v>
      </c>
      <c r="I113" s="149"/>
      <c r="J113" s="275">
        <v>449500</v>
      </c>
      <c r="K113" s="3"/>
    </row>
    <row r="114" spans="2:11" s="142" customFormat="1" ht="45" customHeight="1">
      <c r="B114" s="147"/>
      <c r="C114" s="187"/>
      <c r="D114" s="154">
        <v>4184</v>
      </c>
      <c r="E114" s="614" t="s">
        <v>176</v>
      </c>
      <c r="F114" s="615"/>
      <c r="G114" s="615"/>
      <c r="H114" s="149">
        <v>200000</v>
      </c>
      <c r="I114" s="149"/>
      <c r="J114" s="275">
        <v>200000</v>
      </c>
      <c r="K114" s="3"/>
    </row>
    <row r="115" spans="2:11" s="145" customFormat="1" ht="45" customHeight="1">
      <c r="B115" s="147"/>
      <c r="C115" s="187"/>
      <c r="D115" s="154">
        <v>4187</v>
      </c>
      <c r="E115" s="614" t="s">
        <v>177</v>
      </c>
      <c r="F115" s="615"/>
      <c r="G115" s="615"/>
      <c r="H115" s="149">
        <v>410000</v>
      </c>
      <c r="I115" s="149"/>
      <c r="J115" s="275">
        <v>410000</v>
      </c>
      <c r="K115" s="3"/>
    </row>
    <row r="116" spans="2:11" s="142" customFormat="1" ht="45" customHeight="1">
      <c r="B116" s="147"/>
      <c r="C116" s="189">
        <v>421</v>
      </c>
      <c r="D116" s="156"/>
      <c r="E116" s="618" t="s">
        <v>75</v>
      </c>
      <c r="F116" s="619"/>
      <c r="G116" s="619"/>
      <c r="H116" s="146"/>
      <c r="I116" s="205">
        <f>SUM(I117:I118)</f>
        <v>7282000</v>
      </c>
      <c r="J116" s="277">
        <f>J117+J118</f>
        <v>7282000</v>
      </c>
      <c r="K116" s="347"/>
    </row>
    <row r="117" spans="2:11" s="142" customFormat="1" ht="45" customHeight="1">
      <c r="B117" s="194"/>
      <c r="C117" s="187"/>
      <c r="D117" s="154">
        <v>4211</v>
      </c>
      <c r="E117" s="614" t="s">
        <v>178</v>
      </c>
      <c r="F117" s="615"/>
      <c r="G117" s="615"/>
      <c r="H117" s="149"/>
      <c r="I117" s="204">
        <v>4415000</v>
      </c>
      <c r="J117" s="278">
        <f>SUM(I117)</f>
        <v>4415000</v>
      </c>
      <c r="K117" s="3"/>
    </row>
    <row r="118" spans="2:11" s="142" customFormat="1" ht="45" customHeight="1">
      <c r="B118" s="195"/>
      <c r="C118" s="189"/>
      <c r="D118" s="155">
        <v>4222</v>
      </c>
      <c r="E118" s="415" t="s">
        <v>74</v>
      </c>
      <c r="F118" s="619"/>
      <c r="G118" s="619"/>
      <c r="H118" s="146"/>
      <c r="I118" s="204">
        <v>2867000</v>
      </c>
      <c r="J118" s="278">
        <f>SUM(I118)</f>
        <v>2867000</v>
      </c>
      <c r="K118" s="3"/>
    </row>
    <row r="119" spans="2:11" s="145" customFormat="1" ht="45" customHeight="1">
      <c r="B119" s="147"/>
      <c r="C119" s="189">
        <v>451</v>
      </c>
      <c r="D119" s="154">
        <v>4510</v>
      </c>
      <c r="E119" s="618" t="s">
        <v>179</v>
      </c>
      <c r="F119" s="619"/>
      <c r="G119" s="619"/>
      <c r="H119" s="146">
        <v>270000</v>
      </c>
      <c r="I119" s="146"/>
      <c r="J119" s="276">
        <f>SUM(H119:I119)</f>
        <v>270000</v>
      </c>
      <c r="K119" s="347"/>
    </row>
    <row r="120" spans="2:11" s="142" customFormat="1" ht="45" customHeight="1" thickBot="1">
      <c r="B120" s="147"/>
      <c r="C120" s="189">
        <v>452</v>
      </c>
      <c r="D120" s="154">
        <v>4520</v>
      </c>
      <c r="E120" s="625" t="s">
        <v>77</v>
      </c>
      <c r="F120" s="626"/>
      <c r="G120" s="626"/>
      <c r="H120" s="146">
        <v>429000</v>
      </c>
      <c r="I120" s="146"/>
      <c r="J120" s="276">
        <f>SUM(H120:I120)</f>
        <v>429000</v>
      </c>
      <c r="K120" s="3"/>
    </row>
    <row r="121" spans="2:11" s="145" customFormat="1" ht="58.5" customHeight="1" thickBot="1">
      <c r="B121" s="196"/>
      <c r="C121" s="190"/>
      <c r="D121" s="158"/>
      <c r="E121" s="627" t="s">
        <v>161</v>
      </c>
      <c r="F121" s="628"/>
      <c r="G121" s="628"/>
      <c r="H121" s="159">
        <f>H86+H92+H99+H109+H111+H119+H120</f>
        <v>13557600</v>
      </c>
      <c r="I121" s="159">
        <f>I116</f>
        <v>7282000</v>
      </c>
      <c r="J121" s="279">
        <f>J86+J92+J99+J109+J111+J119+J120+J116</f>
        <v>20839600</v>
      </c>
      <c r="K121" s="3"/>
    </row>
    <row r="122" spans="2:11" s="145" customFormat="1" ht="77.25" customHeight="1">
      <c r="B122" s="351"/>
      <c r="C122" s="352"/>
      <c r="D122" s="353"/>
      <c r="E122" s="354"/>
      <c r="F122" s="354"/>
      <c r="G122" s="354"/>
      <c r="H122" s="355"/>
      <c r="I122" s="355"/>
      <c r="J122" s="355"/>
      <c r="K122" s="3"/>
    </row>
    <row r="123" spans="2:10" s="11" customFormat="1" ht="24" customHeight="1">
      <c r="B123" s="624" t="s">
        <v>303</v>
      </c>
      <c r="C123" s="624"/>
      <c r="D123" s="624"/>
      <c r="E123" s="624"/>
      <c r="F123" s="624"/>
      <c r="G123" s="624"/>
      <c r="H123" s="624"/>
      <c r="I123" s="349"/>
      <c r="J123" s="349"/>
    </row>
    <row r="124" spans="4:6" s="11" customFormat="1" ht="22.5">
      <c r="D124" s="165"/>
      <c r="F124" s="350"/>
    </row>
    <row r="125" spans="1:6" s="11" customFormat="1" ht="22.5">
      <c r="A125" s="11" t="s">
        <v>265</v>
      </c>
      <c r="D125" s="165"/>
      <c r="F125" s="350"/>
    </row>
    <row r="126" spans="2:6" s="11" customFormat="1" ht="22.5">
      <c r="B126" s="11" t="s">
        <v>266</v>
      </c>
      <c r="D126" s="165"/>
      <c r="F126" s="350"/>
    </row>
    <row r="127" spans="4:6" s="11" customFormat="1" ht="22.5">
      <c r="D127" s="165"/>
      <c r="F127" s="350"/>
    </row>
    <row r="128" spans="4:6" s="11" customFormat="1" ht="22.5">
      <c r="D128" s="165" t="s">
        <v>304</v>
      </c>
      <c r="F128" s="350"/>
    </row>
    <row r="129" spans="4:6" s="11" customFormat="1" ht="22.5">
      <c r="D129" s="165"/>
      <c r="F129" s="350"/>
    </row>
    <row r="130" spans="2:6" s="11" customFormat="1" ht="22.5">
      <c r="B130" s="11" t="s">
        <v>267</v>
      </c>
      <c r="D130" s="165"/>
      <c r="F130" s="350"/>
    </row>
    <row r="131" spans="2:6" s="11" customFormat="1" ht="22.5">
      <c r="B131" s="11" t="s">
        <v>268</v>
      </c>
      <c r="D131" s="165"/>
      <c r="F131" s="350"/>
    </row>
    <row r="132" spans="4:6" s="11" customFormat="1" ht="22.5">
      <c r="D132" s="165"/>
      <c r="F132" s="350"/>
    </row>
    <row r="133" spans="4:6" s="11" customFormat="1" ht="22.5">
      <c r="D133" s="165" t="s">
        <v>305</v>
      </c>
      <c r="F133" s="350"/>
    </row>
    <row r="134" spans="4:6" s="11" customFormat="1" ht="22.5">
      <c r="D134" s="165"/>
      <c r="F134" s="350"/>
    </row>
    <row r="135" spans="2:10" s="11" customFormat="1" ht="46.5" customHeight="1">
      <c r="B135" s="621" t="s">
        <v>306</v>
      </c>
      <c r="C135" s="621"/>
      <c r="D135" s="621"/>
      <c r="E135" s="621"/>
      <c r="F135" s="621"/>
      <c r="G135" s="621"/>
      <c r="H135" s="621"/>
      <c r="I135" s="621"/>
      <c r="J135" s="621"/>
    </row>
    <row r="136" spans="2:10" s="11" customFormat="1" ht="49.5" customHeight="1">
      <c r="B136" s="621" t="s">
        <v>307</v>
      </c>
      <c r="C136" s="621"/>
      <c r="D136" s="621"/>
      <c r="E136" s="621"/>
      <c r="F136" s="621"/>
      <c r="G136" s="621"/>
      <c r="H136" s="621"/>
      <c r="I136" s="621"/>
      <c r="J136" s="621"/>
    </row>
    <row r="137" spans="2:10" s="11" customFormat="1" ht="22.5">
      <c r="B137" s="621" t="s">
        <v>308</v>
      </c>
      <c r="C137" s="621"/>
      <c r="D137" s="621"/>
      <c r="E137" s="621"/>
      <c r="F137" s="621"/>
      <c r="G137" s="621"/>
      <c r="H137" s="621"/>
      <c r="I137" s="621"/>
      <c r="J137" s="621"/>
    </row>
    <row r="138" spans="4:6" s="11" customFormat="1" ht="22.5">
      <c r="D138" s="165"/>
      <c r="F138" s="350"/>
    </row>
    <row r="139" spans="4:6" s="11" customFormat="1" ht="22.5">
      <c r="D139" s="165" t="s">
        <v>269</v>
      </c>
      <c r="F139" s="350"/>
    </row>
    <row r="140" spans="4:6" s="11" customFormat="1" ht="22.5">
      <c r="D140" s="165"/>
      <c r="F140" s="350"/>
    </row>
    <row r="141" spans="2:10" s="11" customFormat="1" ht="46.5" customHeight="1">
      <c r="B141" s="621" t="s">
        <v>309</v>
      </c>
      <c r="C141" s="621"/>
      <c r="D141" s="621"/>
      <c r="E141" s="621"/>
      <c r="F141" s="621"/>
      <c r="G141" s="621"/>
      <c r="H141" s="621"/>
      <c r="I141" s="621"/>
      <c r="J141" s="621"/>
    </row>
    <row r="142" spans="2:10" s="11" customFormat="1" ht="36" customHeight="1">
      <c r="B142" s="621"/>
      <c r="C142" s="621"/>
      <c r="D142" s="621"/>
      <c r="E142" s="621"/>
      <c r="F142" s="621"/>
      <c r="G142" s="621"/>
      <c r="H142" s="621"/>
      <c r="I142" s="621"/>
      <c r="J142" s="621"/>
    </row>
    <row r="143" spans="2:10" s="11" customFormat="1" ht="49.5" customHeight="1">
      <c r="B143" s="356"/>
      <c r="C143" s="356"/>
      <c r="D143" s="356"/>
      <c r="E143" s="356"/>
      <c r="F143" s="356"/>
      <c r="G143" s="356" t="s">
        <v>310</v>
      </c>
      <c r="H143" s="356"/>
      <c r="I143" s="356"/>
      <c r="J143" s="356"/>
    </row>
    <row r="144" spans="2:10" s="11" customFormat="1" ht="45" customHeight="1">
      <c r="B144" s="621" t="s">
        <v>311</v>
      </c>
      <c r="C144" s="621"/>
      <c r="D144" s="621"/>
      <c r="E144" s="621"/>
      <c r="F144" s="621"/>
      <c r="G144" s="621"/>
      <c r="H144" s="621"/>
      <c r="I144" s="621"/>
      <c r="J144" s="621"/>
    </row>
    <row r="145" spans="4:6" s="11" customFormat="1" ht="22.5">
      <c r="D145" s="165"/>
      <c r="F145" s="350"/>
    </row>
    <row r="146" spans="4:7" s="11" customFormat="1" ht="22.5">
      <c r="D146" s="165"/>
      <c r="F146" s="350"/>
      <c r="G146" s="11" t="s">
        <v>312</v>
      </c>
    </row>
    <row r="147" spans="4:6" s="11" customFormat="1" ht="22.5">
      <c r="D147" s="165"/>
      <c r="F147" s="350"/>
    </row>
    <row r="148" spans="2:6" s="11" customFormat="1" ht="22.5">
      <c r="B148" s="11" t="s">
        <v>270</v>
      </c>
      <c r="D148" s="165"/>
      <c r="F148" s="350"/>
    </row>
    <row r="149" spans="2:6" s="11" customFormat="1" ht="22.5">
      <c r="B149" s="11" t="s">
        <v>271</v>
      </c>
      <c r="D149" s="165"/>
      <c r="F149" s="350"/>
    </row>
    <row r="150" spans="2:6" s="11" customFormat="1" ht="22.5">
      <c r="B150" s="11" t="s">
        <v>272</v>
      </c>
      <c r="D150" s="165"/>
      <c r="F150" s="350"/>
    </row>
    <row r="151" spans="4:6" s="11" customFormat="1" ht="22.5">
      <c r="D151" s="165"/>
      <c r="F151" s="350"/>
    </row>
    <row r="152" spans="4:6" s="11" customFormat="1" ht="22.5">
      <c r="D152" s="165" t="s">
        <v>279</v>
      </c>
      <c r="F152" s="350"/>
    </row>
    <row r="153" spans="4:6" s="11" customFormat="1" ht="22.5">
      <c r="D153" s="165"/>
      <c r="F153" s="350"/>
    </row>
    <row r="154" spans="2:6" s="11" customFormat="1" ht="22.5">
      <c r="B154" s="11" t="s">
        <v>273</v>
      </c>
      <c r="D154" s="165"/>
      <c r="F154" s="350"/>
    </row>
    <row r="155" spans="2:6" s="11" customFormat="1" ht="22.5">
      <c r="B155" s="11" t="s">
        <v>274</v>
      </c>
      <c r="D155" s="165"/>
      <c r="F155" s="350"/>
    </row>
    <row r="156" spans="4:6" s="11" customFormat="1" ht="22.5">
      <c r="D156" s="165"/>
      <c r="F156" s="350"/>
    </row>
    <row r="157" spans="4:6" s="11" customFormat="1" ht="22.5">
      <c r="D157" s="165" t="s">
        <v>286</v>
      </c>
      <c r="F157" s="350"/>
    </row>
    <row r="158" spans="4:6" s="11" customFormat="1" ht="22.5">
      <c r="D158" s="165"/>
      <c r="F158" s="350"/>
    </row>
    <row r="159" spans="2:6" s="11" customFormat="1" ht="22.5">
      <c r="B159" s="11" t="s">
        <v>275</v>
      </c>
      <c r="D159" s="165"/>
      <c r="F159" s="350"/>
    </row>
    <row r="160" spans="2:6" s="11" customFormat="1" ht="22.5">
      <c r="B160" s="11" t="s">
        <v>276</v>
      </c>
      <c r="D160" s="165"/>
      <c r="F160" s="350"/>
    </row>
    <row r="161" spans="4:6" s="11" customFormat="1" ht="22.5" hidden="1">
      <c r="D161" s="165"/>
      <c r="F161" s="350"/>
    </row>
    <row r="162" spans="2:6" s="11" customFormat="1" ht="22.5">
      <c r="B162" s="11" t="s">
        <v>277</v>
      </c>
      <c r="D162" s="165"/>
      <c r="F162" s="350"/>
    </row>
    <row r="163" spans="2:6" s="11" customFormat="1" ht="22.5">
      <c r="B163" s="11" t="s">
        <v>278</v>
      </c>
      <c r="D163" s="165"/>
      <c r="F163" s="350"/>
    </row>
    <row r="164" spans="4:6" s="11" customFormat="1" ht="22.5">
      <c r="D164" s="165"/>
      <c r="F164" s="350"/>
    </row>
    <row r="165" spans="4:6" s="11" customFormat="1" ht="0.75" customHeight="1">
      <c r="D165" s="165"/>
      <c r="F165" s="350"/>
    </row>
    <row r="166" spans="4:6" s="11" customFormat="1" ht="22.5">
      <c r="D166" s="165" t="s">
        <v>313</v>
      </c>
      <c r="F166" s="350"/>
    </row>
    <row r="167" spans="4:6" s="11" customFormat="1" ht="22.5">
      <c r="D167" s="165"/>
      <c r="F167" s="350"/>
    </row>
    <row r="168" spans="2:6" s="11" customFormat="1" ht="22.5">
      <c r="B168" s="11" t="s">
        <v>280</v>
      </c>
      <c r="D168" s="165"/>
      <c r="F168" s="350"/>
    </row>
    <row r="169" spans="2:6" s="11" customFormat="1" ht="22.5">
      <c r="B169" s="11" t="s">
        <v>281</v>
      </c>
      <c r="D169" s="165"/>
      <c r="F169" s="350"/>
    </row>
    <row r="170" spans="2:6" s="11" customFormat="1" ht="22.5">
      <c r="B170" s="11" t="s">
        <v>282</v>
      </c>
      <c r="D170" s="165"/>
      <c r="F170" s="350"/>
    </row>
    <row r="171" spans="2:6" s="11" customFormat="1" ht="22.5">
      <c r="B171" s="11" t="s">
        <v>283</v>
      </c>
      <c r="D171" s="165"/>
      <c r="F171" s="350"/>
    </row>
    <row r="172" spans="4:6" s="11" customFormat="1" ht="22.5">
      <c r="D172" s="165"/>
      <c r="F172" s="350"/>
    </row>
    <row r="173" spans="4:6" s="11" customFormat="1" ht="22.5" hidden="1">
      <c r="D173" s="165"/>
      <c r="F173" s="350"/>
    </row>
    <row r="174" spans="4:6" s="11" customFormat="1" ht="22.5" hidden="1">
      <c r="D174" s="165"/>
      <c r="F174" s="350"/>
    </row>
    <row r="175" spans="4:6" s="11" customFormat="1" ht="22.5" hidden="1">
      <c r="D175" s="165"/>
      <c r="F175" s="350"/>
    </row>
    <row r="176" spans="2:6" s="11" customFormat="1" ht="22.5">
      <c r="B176" s="11" t="s">
        <v>284</v>
      </c>
      <c r="D176" s="165"/>
      <c r="F176" s="350"/>
    </row>
    <row r="177" spans="2:6" s="11" customFormat="1" ht="22.5">
      <c r="B177" s="11" t="s">
        <v>285</v>
      </c>
      <c r="D177" s="165"/>
      <c r="F177" s="350"/>
    </row>
    <row r="178" spans="4:6" s="11" customFormat="1" ht="22.5">
      <c r="D178" s="165"/>
      <c r="F178" s="350"/>
    </row>
    <row r="179" spans="4:6" s="11" customFormat="1" ht="22.5">
      <c r="D179" s="165" t="s">
        <v>314</v>
      </c>
      <c r="F179" s="350"/>
    </row>
    <row r="180" spans="4:6" s="11" customFormat="1" ht="22.5">
      <c r="D180" s="165"/>
      <c r="F180" s="350"/>
    </row>
    <row r="181" spans="2:6" s="11" customFormat="1" ht="22.5">
      <c r="B181" s="11" t="s">
        <v>287</v>
      </c>
      <c r="D181" s="165"/>
      <c r="F181" s="350"/>
    </row>
    <row r="182" spans="2:6" s="11" customFormat="1" ht="22.5">
      <c r="B182" s="11" t="s">
        <v>288</v>
      </c>
      <c r="D182" s="165"/>
      <c r="F182" s="350"/>
    </row>
    <row r="183" spans="4:6" s="11" customFormat="1" ht="22.5">
      <c r="D183" s="165"/>
      <c r="F183" s="350"/>
    </row>
    <row r="184" spans="4:6" s="11" customFormat="1" ht="22.5" hidden="1">
      <c r="D184" s="165"/>
      <c r="F184" s="350"/>
    </row>
    <row r="185" spans="4:6" s="11" customFormat="1" ht="22.5" hidden="1">
      <c r="D185" s="165"/>
      <c r="F185" s="350"/>
    </row>
    <row r="186" spans="4:6" s="11" customFormat="1" ht="22.5" hidden="1">
      <c r="D186" s="165"/>
      <c r="F186" s="350"/>
    </row>
    <row r="187" spans="2:6" s="11" customFormat="1" ht="22.5">
      <c r="B187" s="11" t="s">
        <v>289</v>
      </c>
      <c r="D187" s="165"/>
      <c r="F187" s="350"/>
    </row>
    <row r="188" spans="2:6" s="11" customFormat="1" ht="22.5">
      <c r="B188" s="11" t="s">
        <v>290</v>
      </c>
      <c r="D188" s="165"/>
      <c r="F188" s="350"/>
    </row>
    <row r="189" spans="4:6" s="11" customFormat="1" ht="22.5">
      <c r="D189" s="165"/>
      <c r="F189" s="350"/>
    </row>
    <row r="190" spans="4:6" s="11" customFormat="1" ht="22.5">
      <c r="D190" s="165" t="s">
        <v>315</v>
      </c>
      <c r="F190" s="350"/>
    </row>
    <row r="191" spans="4:6" s="11" customFormat="1" ht="22.5">
      <c r="D191" s="165"/>
      <c r="F191" s="350"/>
    </row>
    <row r="192" spans="2:6" s="11" customFormat="1" ht="22.5">
      <c r="B192" s="11" t="s">
        <v>291</v>
      </c>
      <c r="D192" s="165"/>
      <c r="F192" s="350"/>
    </row>
    <row r="193" spans="2:6" s="11" customFormat="1" ht="22.5">
      <c r="B193" s="11" t="s">
        <v>292</v>
      </c>
      <c r="D193" s="165"/>
      <c r="F193" s="350"/>
    </row>
    <row r="194" spans="2:6" s="11" customFormat="1" ht="22.5">
      <c r="B194" s="11" t="s">
        <v>293</v>
      </c>
      <c r="D194" s="165"/>
      <c r="F194" s="350"/>
    </row>
    <row r="195" spans="2:6" s="11" customFormat="1" ht="22.5">
      <c r="B195" s="11" t="s">
        <v>294</v>
      </c>
      <c r="D195" s="165"/>
      <c r="F195" s="350"/>
    </row>
    <row r="196" spans="4:6" s="11" customFormat="1" ht="22.5">
      <c r="D196" s="165"/>
      <c r="F196" s="350"/>
    </row>
    <row r="197" spans="4:6" s="11" customFormat="1" ht="22.5" hidden="1">
      <c r="D197" s="165"/>
      <c r="F197" s="350"/>
    </row>
    <row r="198" spans="4:6" s="11" customFormat="1" ht="22.5" hidden="1">
      <c r="D198" s="165"/>
      <c r="F198" s="350"/>
    </row>
    <row r="199" spans="4:6" s="11" customFormat="1" ht="22.5" hidden="1">
      <c r="D199" s="165"/>
      <c r="F199" s="350"/>
    </row>
    <row r="200" spans="4:6" s="11" customFormat="1" ht="22.5" hidden="1">
      <c r="D200" s="165"/>
      <c r="F200" s="350"/>
    </row>
    <row r="201" spans="4:6" s="11" customFormat="1" ht="22.5" hidden="1">
      <c r="D201" s="165"/>
      <c r="F201" s="350"/>
    </row>
    <row r="202" spans="4:6" s="11" customFormat="1" ht="22.5" hidden="1">
      <c r="D202" s="165"/>
      <c r="F202" s="350"/>
    </row>
    <row r="203" spans="4:6" s="11" customFormat="1" ht="22.5" hidden="1">
      <c r="D203" s="165"/>
      <c r="F203" s="350"/>
    </row>
    <row r="204" spans="4:6" s="11" customFormat="1" ht="22.5" hidden="1">
      <c r="D204" s="165"/>
      <c r="F204" s="350"/>
    </row>
    <row r="205" spans="4:6" s="11" customFormat="1" ht="22.5" hidden="1">
      <c r="D205" s="165"/>
      <c r="F205" s="350"/>
    </row>
    <row r="206" spans="4:6" s="11" customFormat="1" ht="22.5" hidden="1">
      <c r="D206" s="165"/>
      <c r="F206" s="350"/>
    </row>
    <row r="207" spans="4:6" s="11" customFormat="1" ht="22.5" hidden="1">
      <c r="D207" s="165"/>
      <c r="F207" s="350"/>
    </row>
    <row r="208" spans="4:6" s="11" customFormat="1" ht="22.5" hidden="1">
      <c r="D208" s="165"/>
      <c r="F208" s="350"/>
    </row>
    <row r="209" spans="4:6" s="11" customFormat="1" ht="22.5" hidden="1">
      <c r="D209" s="165"/>
      <c r="F209" s="350"/>
    </row>
    <row r="210" spans="4:6" s="11" customFormat="1" ht="22.5" hidden="1">
      <c r="D210" s="165"/>
      <c r="F210" s="350"/>
    </row>
    <row r="211" spans="4:6" s="11" customFormat="1" ht="22.5" hidden="1">
      <c r="D211" s="165"/>
      <c r="F211" s="350"/>
    </row>
    <row r="212" spans="4:6" s="11" customFormat="1" ht="22.5" hidden="1">
      <c r="D212" s="165"/>
      <c r="F212" s="350"/>
    </row>
    <row r="213" spans="4:6" s="11" customFormat="1" ht="22.5" hidden="1">
      <c r="D213" s="165"/>
      <c r="F213" s="350"/>
    </row>
    <row r="214" spans="4:6" s="11" customFormat="1" ht="22.5" hidden="1">
      <c r="D214" s="165"/>
      <c r="F214" s="350"/>
    </row>
    <row r="215" spans="4:6" s="11" customFormat="1" ht="22.5" hidden="1">
      <c r="D215" s="165"/>
      <c r="F215" s="350"/>
    </row>
    <row r="216" spans="4:6" s="11" customFormat="1" ht="22.5" hidden="1">
      <c r="D216" s="165"/>
      <c r="F216" s="350"/>
    </row>
    <row r="217" spans="4:6" s="11" customFormat="1" ht="0.75" customHeight="1" hidden="1" thickBot="1">
      <c r="D217" s="165"/>
      <c r="F217" s="350"/>
    </row>
    <row r="218" spans="4:6" s="11" customFormat="1" ht="22.5" hidden="1">
      <c r="D218" s="165"/>
      <c r="F218" s="350"/>
    </row>
    <row r="219" spans="4:6" s="11" customFormat="1" ht="22.5" hidden="1">
      <c r="D219" s="165"/>
      <c r="F219" s="350"/>
    </row>
    <row r="220" spans="4:6" s="11" customFormat="1" ht="22.5" hidden="1">
      <c r="D220" s="165"/>
      <c r="F220" s="350"/>
    </row>
    <row r="221" spans="4:6" s="11" customFormat="1" ht="22.5" hidden="1">
      <c r="D221" s="165"/>
      <c r="F221" s="350"/>
    </row>
    <row r="222" spans="4:6" s="11" customFormat="1" ht="22.5">
      <c r="D222" s="165" t="s">
        <v>296</v>
      </c>
      <c r="F222" s="350"/>
    </row>
    <row r="223" spans="4:6" s="11" customFormat="1" ht="25.5" customHeight="1">
      <c r="D223" s="165"/>
      <c r="F223" s="350"/>
    </row>
    <row r="224" spans="4:6" s="11" customFormat="1" ht="22.5">
      <c r="D224" s="165"/>
      <c r="F224" s="350"/>
    </row>
    <row r="225" spans="2:6" s="11" customFormat="1" ht="22.5">
      <c r="B225" s="11" t="s">
        <v>297</v>
      </c>
      <c r="D225" s="165"/>
      <c r="F225" s="350"/>
    </row>
    <row r="226" spans="4:6" s="11" customFormat="1" ht="12" customHeight="1" hidden="1" thickBot="1">
      <c r="D226" s="165" t="s">
        <v>295</v>
      </c>
      <c r="F226" s="350"/>
    </row>
    <row r="227" spans="4:6" s="11" customFormat="1" ht="12" customHeight="1" hidden="1" thickBot="1">
      <c r="D227" s="165"/>
      <c r="F227" s="350"/>
    </row>
    <row r="228" spans="4:6" s="11" customFormat="1" ht="12" customHeight="1" hidden="1" thickBot="1">
      <c r="D228" s="165"/>
      <c r="F228" s="350"/>
    </row>
    <row r="229" spans="2:6" s="11" customFormat="1" ht="21" customHeight="1">
      <c r="B229" s="11" t="s">
        <v>298</v>
      </c>
      <c r="D229" s="165"/>
      <c r="F229" s="350"/>
    </row>
    <row r="230" spans="2:6" s="11" customFormat="1" ht="24.75" customHeight="1">
      <c r="B230" s="11" t="s">
        <v>299</v>
      </c>
      <c r="D230" s="165"/>
      <c r="F230" s="350"/>
    </row>
    <row r="231" spans="4:6" s="11" customFormat="1" ht="34.5" customHeight="1">
      <c r="D231" s="165"/>
      <c r="F231" s="350"/>
    </row>
    <row r="232" spans="4:6" s="11" customFormat="1" ht="24" customHeight="1">
      <c r="D232" s="165" t="s">
        <v>316</v>
      </c>
      <c r="F232" s="350"/>
    </row>
    <row r="233" spans="4:6" s="11" customFormat="1" ht="19.5" customHeight="1">
      <c r="D233" s="165"/>
      <c r="F233" s="350"/>
    </row>
    <row r="234" spans="2:6" s="11" customFormat="1" ht="19.5" customHeight="1">
      <c r="B234" s="11" t="s">
        <v>300</v>
      </c>
      <c r="D234" s="165"/>
      <c r="F234" s="350"/>
    </row>
    <row r="235" spans="2:6" s="11" customFormat="1" ht="19.5" customHeight="1">
      <c r="B235" s="11" t="s">
        <v>317</v>
      </c>
      <c r="D235" s="165"/>
      <c r="F235" s="350"/>
    </row>
    <row r="236" spans="2:6" s="11" customFormat="1" ht="19.5" customHeight="1">
      <c r="B236" s="11" t="s">
        <v>301</v>
      </c>
      <c r="D236" s="165"/>
      <c r="F236" s="350"/>
    </row>
    <row r="237" spans="4:6" s="11" customFormat="1" ht="19.5" customHeight="1">
      <c r="D237" s="165"/>
      <c r="F237" s="350"/>
    </row>
    <row r="238" spans="4:6" s="11" customFormat="1" ht="24" customHeight="1">
      <c r="D238" s="165" t="s">
        <v>302</v>
      </c>
      <c r="F238" s="350"/>
    </row>
    <row r="239" spans="4:6" s="11" customFormat="1" ht="19.5" customHeight="1">
      <c r="D239" s="165"/>
      <c r="F239" s="350"/>
    </row>
    <row r="240" spans="2:6" s="11" customFormat="1" ht="19.5" customHeight="1">
      <c r="B240" s="11" t="s">
        <v>318</v>
      </c>
      <c r="D240" s="165"/>
      <c r="F240" s="350"/>
    </row>
    <row r="241" spans="2:10" s="11" customFormat="1" ht="19.5" customHeight="1">
      <c r="B241" s="165" t="s">
        <v>319</v>
      </c>
      <c r="C241" s="165"/>
      <c r="D241" s="165"/>
      <c r="E241" s="165"/>
      <c r="F241" s="361"/>
      <c r="G241" s="165"/>
      <c r="H241" s="165"/>
      <c r="I241" s="165"/>
      <c r="J241" s="165"/>
    </row>
    <row r="242" spans="2:10" s="11" customFormat="1" ht="19.5" customHeight="1">
      <c r="B242" s="165"/>
      <c r="C242" s="165"/>
      <c r="D242" s="165"/>
      <c r="E242" s="165"/>
      <c r="F242" s="361"/>
      <c r="G242" s="165"/>
      <c r="H242" s="165"/>
      <c r="I242" s="165"/>
      <c r="J242" s="165"/>
    </row>
    <row r="243" spans="2:10" s="11" customFormat="1" ht="19.5" customHeight="1">
      <c r="B243" s="165" t="s">
        <v>321</v>
      </c>
      <c r="C243" s="165"/>
      <c r="D243" s="165"/>
      <c r="E243" s="165"/>
      <c r="F243" s="361"/>
      <c r="G243" s="165"/>
      <c r="H243" s="165"/>
      <c r="I243" s="165"/>
      <c r="J243" s="165"/>
    </row>
    <row r="244" spans="2:10" s="11" customFormat="1" ht="19.5" customHeight="1">
      <c r="B244" s="165"/>
      <c r="C244" s="165"/>
      <c r="D244" s="165"/>
      <c r="E244" s="165"/>
      <c r="F244" s="361"/>
      <c r="G244" s="165"/>
      <c r="H244" s="165"/>
      <c r="I244" s="165"/>
      <c r="J244" s="165"/>
    </row>
    <row r="245" spans="4:6" s="11" customFormat="1" ht="19.5" customHeight="1">
      <c r="D245" s="165" t="s">
        <v>320</v>
      </c>
      <c r="F245" s="350"/>
    </row>
    <row r="246" spans="4:6" s="11" customFormat="1" ht="19.5" customHeight="1">
      <c r="D246" s="165"/>
      <c r="F246" s="350"/>
    </row>
    <row r="247" spans="2:6" s="11" customFormat="1" ht="19.5" customHeight="1">
      <c r="B247" s="11" t="s">
        <v>322</v>
      </c>
      <c r="D247" s="165"/>
      <c r="F247" s="350"/>
    </row>
    <row r="248" spans="2:10" s="11" customFormat="1" ht="19.5" customHeight="1">
      <c r="B248" s="165" t="s">
        <v>323</v>
      </c>
      <c r="C248" s="165"/>
      <c r="D248" s="165"/>
      <c r="E248" s="165"/>
      <c r="F248" s="361"/>
      <c r="G248" s="165"/>
      <c r="H248" s="165"/>
      <c r="I248" s="165"/>
      <c r="J248" s="165"/>
    </row>
    <row r="249" spans="2:11" s="145" customFormat="1" ht="40.5" customHeight="1" thickBot="1">
      <c r="B249" s="348"/>
      <c r="C249" s="357"/>
      <c r="D249" s="358"/>
      <c r="E249" s="359"/>
      <c r="F249" s="359"/>
      <c r="G249" s="359"/>
      <c r="H249" s="360"/>
      <c r="I249" s="360"/>
      <c r="J249" s="360"/>
      <c r="K249" s="3"/>
    </row>
    <row r="250" spans="2:10" ht="13.5" customHeight="1" thickBot="1">
      <c r="B250" s="472" t="s">
        <v>3</v>
      </c>
      <c r="C250" s="474" t="s">
        <v>4</v>
      </c>
      <c r="D250" s="475"/>
      <c r="E250" s="416" t="s">
        <v>5</v>
      </c>
      <c r="F250" s="416"/>
      <c r="G250" s="416"/>
      <c r="H250" s="470" t="s">
        <v>6</v>
      </c>
      <c r="I250" s="417"/>
      <c r="J250" s="470" t="s">
        <v>7</v>
      </c>
    </row>
    <row r="251" spans="2:10" ht="16.5" customHeight="1" thickBot="1">
      <c r="B251" s="473"/>
      <c r="C251" s="425"/>
      <c r="D251" s="426"/>
      <c r="E251" s="416"/>
      <c r="F251" s="416"/>
      <c r="G251" s="416"/>
      <c r="H251" s="470"/>
      <c r="I251" s="417"/>
      <c r="J251" s="470"/>
    </row>
    <row r="252" spans="2:10" ht="23.25" customHeight="1" thickBot="1">
      <c r="B252" s="4"/>
      <c r="C252" s="4"/>
      <c r="D252" s="5"/>
      <c r="E252" s="470"/>
      <c r="F252" s="417"/>
      <c r="G252" s="417"/>
      <c r="H252" s="6" t="s">
        <v>8</v>
      </c>
      <c r="I252" s="6" t="s">
        <v>9</v>
      </c>
      <c r="J252" s="6" t="s">
        <v>10</v>
      </c>
    </row>
    <row r="253" spans="2:10" ht="24" customHeight="1" thickBot="1">
      <c r="B253" s="2">
        <v>1</v>
      </c>
      <c r="C253" s="2">
        <v>2</v>
      </c>
      <c r="D253" s="33">
        <v>3</v>
      </c>
      <c r="E253" s="470">
        <v>4</v>
      </c>
      <c r="F253" s="471"/>
      <c r="G253" s="471"/>
      <c r="H253" s="34">
        <v>5</v>
      </c>
      <c r="I253" s="34">
        <v>6</v>
      </c>
      <c r="J253" s="34">
        <v>7</v>
      </c>
    </row>
    <row r="254" spans="2:10" ht="12.75" customHeight="1">
      <c r="B254" s="605">
        <v>1</v>
      </c>
      <c r="C254" s="400" t="s">
        <v>11</v>
      </c>
      <c r="D254" s="400"/>
      <c r="E254" s="400"/>
      <c r="F254" s="400"/>
      <c r="G254" s="400"/>
      <c r="H254" s="400"/>
      <c r="I254" s="400"/>
      <c r="J254" s="602"/>
    </row>
    <row r="255" spans="2:10" ht="49.5" customHeight="1" thickBot="1">
      <c r="B255" s="606"/>
      <c r="C255" s="603"/>
      <c r="D255" s="603"/>
      <c r="E255" s="603"/>
      <c r="F255" s="603"/>
      <c r="G255" s="603"/>
      <c r="H255" s="603"/>
      <c r="I255" s="603"/>
      <c r="J255" s="604"/>
    </row>
    <row r="256" spans="2:11" s="11" customFormat="1" ht="50.25" customHeight="1">
      <c r="B256" s="206"/>
      <c r="C256" s="7">
        <v>4111</v>
      </c>
      <c r="D256" s="8" t="s">
        <v>12</v>
      </c>
      <c r="E256" s="413" t="s">
        <v>13</v>
      </c>
      <c r="F256" s="414"/>
      <c r="G256" s="414"/>
      <c r="H256" s="10">
        <v>132000</v>
      </c>
      <c r="I256" s="10"/>
      <c r="J256" s="207">
        <v>132000</v>
      </c>
      <c r="K256" s="3"/>
    </row>
    <row r="257" spans="2:11" s="11" customFormat="1" ht="41.25" customHeight="1">
      <c r="B257" s="208"/>
      <c r="C257" s="13">
        <v>4112</v>
      </c>
      <c r="D257" s="14" t="s">
        <v>12</v>
      </c>
      <c r="E257" s="415" t="s">
        <v>0</v>
      </c>
      <c r="F257" s="394"/>
      <c r="G257" s="394"/>
      <c r="H257" s="15">
        <v>7200</v>
      </c>
      <c r="I257" s="15"/>
      <c r="J257" s="209">
        <v>7200</v>
      </c>
      <c r="K257" s="3"/>
    </row>
    <row r="258" spans="2:11" s="11" customFormat="1" ht="37.5" customHeight="1">
      <c r="B258" s="210"/>
      <c r="C258" s="7">
        <v>4113</v>
      </c>
      <c r="D258" s="8" t="s">
        <v>12</v>
      </c>
      <c r="E258" s="413" t="s">
        <v>15</v>
      </c>
      <c r="F258" s="414"/>
      <c r="G258" s="414"/>
      <c r="H258" s="16">
        <v>35200</v>
      </c>
      <c r="I258" s="16"/>
      <c r="J258" s="211">
        <v>35200</v>
      </c>
      <c r="K258" s="3"/>
    </row>
    <row r="259" spans="2:11" s="11" customFormat="1" ht="37.5" customHeight="1">
      <c r="B259" s="210"/>
      <c r="C259" s="7">
        <v>4114</v>
      </c>
      <c r="D259" s="8" t="s">
        <v>12</v>
      </c>
      <c r="E259" s="387" t="s">
        <v>16</v>
      </c>
      <c r="F259" s="388"/>
      <c r="G259" s="388"/>
      <c r="H259" s="16">
        <v>82500</v>
      </c>
      <c r="I259" s="16"/>
      <c r="J259" s="211">
        <v>82500</v>
      </c>
      <c r="K259" s="3"/>
    </row>
    <row r="260" spans="2:11" s="11" customFormat="1" ht="40.5" customHeight="1">
      <c r="B260" s="212">
        <v>411</v>
      </c>
      <c r="C260" s="19"/>
      <c r="D260" s="20"/>
      <c r="E260" s="392" t="s">
        <v>17</v>
      </c>
      <c r="F260" s="393"/>
      <c r="G260" s="393"/>
      <c r="H260" s="23">
        <f>SUM(H256:H259)</f>
        <v>256900</v>
      </c>
      <c r="I260" s="23"/>
      <c r="J260" s="213">
        <f>SUM(J256:J259)</f>
        <v>256900</v>
      </c>
      <c r="K260" s="3"/>
    </row>
    <row r="261" spans="2:11" s="11" customFormat="1" ht="37.5" customHeight="1">
      <c r="B261" s="210"/>
      <c r="C261" s="13">
        <v>4121</v>
      </c>
      <c r="D261" s="8" t="s">
        <v>12</v>
      </c>
      <c r="E261" s="17" t="s">
        <v>18</v>
      </c>
      <c r="F261" s="18"/>
      <c r="G261" s="18"/>
      <c r="H261" s="16">
        <v>14000</v>
      </c>
      <c r="I261" s="16"/>
      <c r="J261" s="211">
        <v>14000</v>
      </c>
      <c r="K261" s="3"/>
    </row>
    <row r="262" spans="2:11" s="11" customFormat="1" ht="37.5" customHeight="1">
      <c r="B262" s="210"/>
      <c r="C262" s="13">
        <v>4122</v>
      </c>
      <c r="D262" s="8" t="s">
        <v>12</v>
      </c>
      <c r="E262" s="24" t="s">
        <v>19</v>
      </c>
      <c r="F262" s="25"/>
      <c r="G262" s="25"/>
      <c r="H262" s="16">
        <v>12000</v>
      </c>
      <c r="I262" s="16"/>
      <c r="J262" s="211">
        <v>12000</v>
      </c>
      <c r="K262" s="3"/>
    </row>
    <row r="263" spans="2:11" s="11" customFormat="1" ht="37.5" customHeight="1">
      <c r="B263" s="210"/>
      <c r="C263" s="13">
        <v>4124</v>
      </c>
      <c r="D263" s="8" t="s">
        <v>12</v>
      </c>
      <c r="E263" s="24" t="s">
        <v>20</v>
      </c>
      <c r="F263" s="25"/>
      <c r="G263" s="25"/>
      <c r="H263" s="16">
        <v>8000</v>
      </c>
      <c r="I263" s="16"/>
      <c r="J263" s="211">
        <v>8000</v>
      </c>
      <c r="K263" s="3"/>
    </row>
    <row r="264" spans="2:11" s="11" customFormat="1" ht="37.5" customHeight="1">
      <c r="B264" s="210"/>
      <c r="C264" s="13">
        <v>4125</v>
      </c>
      <c r="D264" s="8" t="s">
        <v>12</v>
      </c>
      <c r="E264" s="24" t="s">
        <v>21</v>
      </c>
      <c r="F264" s="25"/>
      <c r="G264" s="25"/>
      <c r="H264" s="16">
        <v>8000</v>
      </c>
      <c r="I264" s="16"/>
      <c r="J264" s="211">
        <v>8000</v>
      </c>
      <c r="K264" s="3"/>
    </row>
    <row r="265" spans="2:11" s="11" customFormat="1" ht="37.5" customHeight="1">
      <c r="B265" s="210"/>
      <c r="C265" s="13">
        <v>4129</v>
      </c>
      <c r="D265" s="8" t="s">
        <v>12</v>
      </c>
      <c r="E265" s="24" t="s">
        <v>22</v>
      </c>
      <c r="F265" s="25"/>
      <c r="G265" s="25"/>
      <c r="H265" s="16">
        <v>3500</v>
      </c>
      <c r="I265" s="16"/>
      <c r="J265" s="211">
        <v>3500</v>
      </c>
      <c r="K265" s="3"/>
    </row>
    <row r="266" spans="2:11" s="11" customFormat="1" ht="42.75" customHeight="1">
      <c r="B266" s="212">
        <v>412</v>
      </c>
      <c r="C266" s="19"/>
      <c r="D266" s="20"/>
      <c r="E266" s="26" t="s">
        <v>23</v>
      </c>
      <c r="F266" s="27"/>
      <c r="G266" s="27"/>
      <c r="H266" s="23">
        <f>SUM(H261:H265)</f>
        <v>45500</v>
      </c>
      <c r="I266" s="23"/>
      <c r="J266" s="213">
        <f>SUM(J261:J265)</f>
        <v>45500</v>
      </c>
      <c r="K266" s="3"/>
    </row>
    <row r="267" spans="2:11" s="11" customFormat="1" ht="37.5" customHeight="1">
      <c r="B267" s="210"/>
      <c r="C267" s="13">
        <v>4132</v>
      </c>
      <c r="D267" s="8" t="s">
        <v>12</v>
      </c>
      <c r="E267" s="375" t="s">
        <v>24</v>
      </c>
      <c r="F267" s="376"/>
      <c r="G267" s="376"/>
      <c r="H267" s="16">
        <v>170000</v>
      </c>
      <c r="I267" s="16"/>
      <c r="J267" s="211">
        <v>170000</v>
      </c>
      <c r="K267" s="3"/>
    </row>
    <row r="268" spans="2:11" s="11" customFormat="1" ht="37.5" customHeight="1">
      <c r="B268" s="210"/>
      <c r="C268" s="13">
        <v>4133</v>
      </c>
      <c r="D268" s="8" t="s">
        <v>12</v>
      </c>
      <c r="E268" s="375" t="s">
        <v>25</v>
      </c>
      <c r="F268" s="376"/>
      <c r="G268" s="376"/>
      <c r="H268" s="16">
        <v>50000</v>
      </c>
      <c r="I268" s="16"/>
      <c r="J268" s="211">
        <v>50000</v>
      </c>
      <c r="K268" s="3"/>
    </row>
    <row r="269" spans="2:11" s="11" customFormat="1" ht="37.5" customHeight="1">
      <c r="B269" s="210"/>
      <c r="C269" s="13">
        <v>4133</v>
      </c>
      <c r="D269" s="8" t="s">
        <v>26</v>
      </c>
      <c r="E269" s="375" t="s">
        <v>27</v>
      </c>
      <c r="F269" s="376"/>
      <c r="G269" s="376"/>
      <c r="H269" s="16">
        <v>25000</v>
      </c>
      <c r="I269" s="16"/>
      <c r="J269" s="211">
        <v>25000</v>
      </c>
      <c r="K269" s="3"/>
    </row>
    <row r="270" spans="2:11" s="11" customFormat="1" ht="37.5" customHeight="1">
      <c r="B270" s="210"/>
      <c r="C270" s="13">
        <v>4136</v>
      </c>
      <c r="D270" s="8" t="s">
        <v>12</v>
      </c>
      <c r="E270" s="375" t="s">
        <v>28</v>
      </c>
      <c r="F270" s="376"/>
      <c r="G270" s="376"/>
      <c r="H270" s="16">
        <v>50000</v>
      </c>
      <c r="I270" s="16"/>
      <c r="J270" s="211">
        <v>50000</v>
      </c>
      <c r="K270" s="3"/>
    </row>
    <row r="271" spans="2:11" s="11" customFormat="1" ht="37.5" customHeight="1">
      <c r="B271" s="210"/>
      <c r="C271" s="13">
        <v>4139</v>
      </c>
      <c r="D271" s="8" t="s">
        <v>12</v>
      </c>
      <c r="E271" s="24" t="s">
        <v>29</v>
      </c>
      <c r="F271" s="25"/>
      <c r="G271" s="25"/>
      <c r="H271" s="16">
        <v>45000</v>
      </c>
      <c r="I271" s="16"/>
      <c r="J271" s="211">
        <v>45000</v>
      </c>
      <c r="K271" s="3"/>
    </row>
    <row r="272" spans="2:11" s="11" customFormat="1" ht="37.5" customHeight="1">
      <c r="B272" s="210"/>
      <c r="C272" s="13">
        <v>4139</v>
      </c>
      <c r="D272" s="8" t="s">
        <v>26</v>
      </c>
      <c r="E272" s="375" t="s">
        <v>30</v>
      </c>
      <c r="F272" s="376"/>
      <c r="G272" s="376"/>
      <c r="H272" s="16">
        <v>5000</v>
      </c>
      <c r="I272" s="16"/>
      <c r="J272" s="211">
        <v>5000</v>
      </c>
      <c r="K272" s="3"/>
    </row>
    <row r="273" spans="2:11" s="11" customFormat="1" ht="37.5" customHeight="1">
      <c r="B273" s="210"/>
      <c r="C273" s="13">
        <v>4139</v>
      </c>
      <c r="D273" s="8" t="s">
        <v>31</v>
      </c>
      <c r="E273" s="375" t="s">
        <v>32</v>
      </c>
      <c r="F273" s="376"/>
      <c r="G273" s="376"/>
      <c r="H273" s="16">
        <v>40000</v>
      </c>
      <c r="I273" s="16"/>
      <c r="J273" s="211">
        <v>40000</v>
      </c>
      <c r="K273" s="3"/>
    </row>
    <row r="274" spans="2:11" s="11" customFormat="1" ht="37.5" customHeight="1">
      <c r="B274" s="210"/>
      <c r="C274" s="13">
        <v>4139</v>
      </c>
      <c r="D274" s="8" t="s">
        <v>33</v>
      </c>
      <c r="E274" s="375" t="s">
        <v>34</v>
      </c>
      <c r="F274" s="376"/>
      <c r="G274" s="376"/>
      <c r="H274" s="16">
        <v>80000</v>
      </c>
      <c r="I274" s="16"/>
      <c r="J274" s="211">
        <v>80000</v>
      </c>
      <c r="K274" s="3"/>
    </row>
    <row r="275" spans="2:11" s="11" customFormat="1" ht="48.75" customHeight="1">
      <c r="B275" s="210"/>
      <c r="C275" s="13">
        <v>4139</v>
      </c>
      <c r="D275" s="8">
        <v>28</v>
      </c>
      <c r="E275" s="491" t="s">
        <v>35</v>
      </c>
      <c r="F275" s="494"/>
      <c r="G275" s="494"/>
      <c r="H275" s="16">
        <v>30000</v>
      </c>
      <c r="I275" s="16"/>
      <c r="J275" s="211">
        <v>30000</v>
      </c>
      <c r="K275" s="3"/>
    </row>
    <row r="276" spans="2:11" s="11" customFormat="1" ht="37.5" customHeight="1">
      <c r="B276" s="210"/>
      <c r="C276" s="13">
        <v>4139</v>
      </c>
      <c r="D276" s="8">
        <v>29</v>
      </c>
      <c r="E276" s="375" t="s">
        <v>36</v>
      </c>
      <c r="F276" s="376"/>
      <c r="G276" s="376"/>
      <c r="H276" s="16">
        <v>8000</v>
      </c>
      <c r="I276" s="16"/>
      <c r="J276" s="211">
        <v>8000</v>
      </c>
      <c r="K276" s="3"/>
    </row>
    <row r="277" spans="2:11" s="11" customFormat="1" ht="37.5" customHeight="1">
      <c r="B277" s="212">
        <v>413</v>
      </c>
      <c r="C277" s="19"/>
      <c r="D277" s="20"/>
      <c r="E277" s="483" t="s">
        <v>37</v>
      </c>
      <c r="F277" s="376"/>
      <c r="G277" s="376"/>
      <c r="H277" s="23">
        <f>SUM(H267:H276)</f>
        <v>503000</v>
      </c>
      <c r="I277" s="23"/>
      <c r="J277" s="213">
        <f>SUM(J267:J276)</f>
        <v>503000</v>
      </c>
      <c r="K277" s="3"/>
    </row>
    <row r="278" spans="2:11" s="11" customFormat="1" ht="37.5" customHeight="1">
      <c r="B278" s="210"/>
      <c r="C278" s="13">
        <v>4181</v>
      </c>
      <c r="D278" s="8">
        <v>1</v>
      </c>
      <c r="E278" s="375" t="s">
        <v>38</v>
      </c>
      <c r="F278" s="376"/>
      <c r="G278" s="376"/>
      <c r="H278" s="16">
        <v>12000</v>
      </c>
      <c r="I278" s="16"/>
      <c r="J278" s="211">
        <v>12000</v>
      </c>
      <c r="K278" s="3"/>
    </row>
    <row r="279" spans="2:11" s="11" customFormat="1" ht="37.5" customHeight="1">
      <c r="B279" s="210"/>
      <c r="C279" s="13">
        <v>4181</v>
      </c>
      <c r="D279" s="8">
        <v>2</v>
      </c>
      <c r="E279" s="375" t="s">
        <v>39</v>
      </c>
      <c r="F279" s="376"/>
      <c r="G279" s="376"/>
      <c r="H279" s="16">
        <v>15000</v>
      </c>
      <c r="I279" s="16"/>
      <c r="J279" s="211">
        <v>15000</v>
      </c>
      <c r="K279" s="3"/>
    </row>
    <row r="280" spans="2:11" s="11" customFormat="1" ht="37.5" customHeight="1">
      <c r="B280" s="210"/>
      <c r="C280" s="13">
        <v>4181</v>
      </c>
      <c r="D280" s="8">
        <v>3</v>
      </c>
      <c r="E280" s="375" t="s">
        <v>40</v>
      </c>
      <c r="F280" s="376"/>
      <c r="G280" s="376"/>
      <c r="H280" s="16">
        <v>15000</v>
      </c>
      <c r="I280" s="16"/>
      <c r="J280" s="211">
        <v>15000</v>
      </c>
      <c r="K280" s="3"/>
    </row>
    <row r="281" spans="2:11" s="11" customFormat="1" ht="37.5" customHeight="1">
      <c r="B281" s="210"/>
      <c r="C281" s="13">
        <v>4181</v>
      </c>
      <c r="D281" s="8">
        <v>4</v>
      </c>
      <c r="E281" s="387" t="s">
        <v>41</v>
      </c>
      <c r="F281" s="388"/>
      <c r="G281" s="388"/>
      <c r="H281" s="16">
        <v>18000</v>
      </c>
      <c r="I281" s="16"/>
      <c r="J281" s="211">
        <v>18000</v>
      </c>
      <c r="K281" s="3"/>
    </row>
    <row r="282" spans="2:11" s="11" customFormat="1" ht="37.5" customHeight="1">
      <c r="B282" s="210"/>
      <c r="C282" s="13">
        <v>4181</v>
      </c>
      <c r="D282" s="8">
        <v>5</v>
      </c>
      <c r="E282" s="387" t="s">
        <v>42</v>
      </c>
      <c r="F282" s="388"/>
      <c r="G282" s="388"/>
      <c r="H282" s="16">
        <v>30000</v>
      </c>
      <c r="I282" s="16"/>
      <c r="J282" s="211">
        <v>30000</v>
      </c>
      <c r="K282" s="3"/>
    </row>
    <row r="283" spans="2:11" s="11" customFormat="1" ht="41.25" customHeight="1" thickBot="1">
      <c r="B283" s="214">
        <v>418</v>
      </c>
      <c r="C283" s="29"/>
      <c r="D283" s="30"/>
      <c r="E283" s="485" t="s">
        <v>43</v>
      </c>
      <c r="F283" s="600"/>
      <c r="G283" s="600"/>
      <c r="H283" s="31">
        <f>SUM(H278:H282)</f>
        <v>90000</v>
      </c>
      <c r="I283" s="31"/>
      <c r="J283" s="215">
        <f>SUM(J278:J282)</f>
        <v>90000</v>
      </c>
      <c r="K283" s="3"/>
    </row>
    <row r="284" spans="2:11" s="11" customFormat="1" ht="52.5" customHeight="1" thickBot="1">
      <c r="B284" s="162"/>
      <c r="C284" s="160"/>
      <c r="D284" s="161"/>
      <c r="E284" s="599" t="s">
        <v>44</v>
      </c>
      <c r="F284" s="599"/>
      <c r="G284" s="599"/>
      <c r="H284" s="163">
        <f>H260+H266+H277+H283</f>
        <v>895400</v>
      </c>
      <c r="I284" s="163"/>
      <c r="J284" s="164">
        <f>J260+J266+J277+J283</f>
        <v>895400</v>
      </c>
      <c r="K284" s="3"/>
    </row>
    <row r="285" spans="2:11" s="11" customFormat="1" ht="52.5" customHeight="1">
      <c r="B285" s="286"/>
      <c r="C285" s="286"/>
      <c r="D285" s="287"/>
      <c r="E285" s="281"/>
      <c r="F285" s="281"/>
      <c r="G285" s="281"/>
      <c r="H285" s="285"/>
      <c r="I285" s="285"/>
      <c r="J285" s="285"/>
      <c r="K285" s="3"/>
    </row>
    <row r="286" spans="2:11" s="11" customFormat="1" ht="52.5" customHeight="1" thickBot="1">
      <c r="B286" s="420"/>
      <c r="C286" s="420"/>
      <c r="D286" s="421"/>
      <c r="E286" s="422"/>
      <c r="F286" s="422"/>
      <c r="G286" s="422"/>
      <c r="H286" s="365"/>
      <c r="I286" s="365"/>
      <c r="J286" s="365"/>
      <c r="K286" s="3"/>
    </row>
    <row r="287" spans="2:10" ht="13.5" customHeight="1" thickBot="1">
      <c r="B287" s="472" t="s">
        <v>3</v>
      </c>
      <c r="C287" s="474" t="s">
        <v>4</v>
      </c>
      <c r="D287" s="475"/>
      <c r="E287" s="416" t="s">
        <v>5</v>
      </c>
      <c r="F287" s="416"/>
      <c r="G287" s="416"/>
      <c r="H287" s="470" t="s">
        <v>6</v>
      </c>
      <c r="I287" s="417"/>
      <c r="J287" s="470" t="s">
        <v>7</v>
      </c>
    </row>
    <row r="288" spans="2:10" ht="16.5" customHeight="1" thickBot="1">
      <c r="B288" s="473"/>
      <c r="C288" s="425"/>
      <c r="D288" s="426"/>
      <c r="E288" s="416"/>
      <c r="F288" s="416"/>
      <c r="G288" s="416"/>
      <c r="H288" s="470"/>
      <c r="I288" s="417"/>
      <c r="J288" s="470"/>
    </row>
    <row r="289" spans="2:10" ht="23.25" customHeight="1" thickBot="1">
      <c r="B289" s="4"/>
      <c r="C289" s="4"/>
      <c r="D289" s="5"/>
      <c r="E289" s="470"/>
      <c r="F289" s="417"/>
      <c r="G289" s="417"/>
      <c r="H289" s="6" t="s">
        <v>8</v>
      </c>
      <c r="I289" s="6" t="s">
        <v>9</v>
      </c>
      <c r="J289" s="6" t="s">
        <v>10</v>
      </c>
    </row>
    <row r="290" spans="2:10" ht="24" customHeight="1" thickBot="1">
      <c r="B290" s="2">
        <v>1</v>
      </c>
      <c r="C290" s="2">
        <v>2</v>
      </c>
      <c r="D290" s="33">
        <v>3</v>
      </c>
      <c r="E290" s="470">
        <v>4</v>
      </c>
      <c r="F290" s="471"/>
      <c r="G290" s="471"/>
      <c r="H290" s="34">
        <v>5</v>
      </c>
      <c r="I290" s="34">
        <v>6</v>
      </c>
      <c r="J290" s="34">
        <v>7</v>
      </c>
    </row>
    <row r="291" spans="2:11" s="11" customFormat="1" ht="68.25" customHeight="1" thickBot="1">
      <c r="B291" s="269" t="s">
        <v>180</v>
      </c>
      <c r="C291" s="389" t="s">
        <v>45</v>
      </c>
      <c r="D291" s="581"/>
      <c r="E291" s="581"/>
      <c r="F291" s="581"/>
      <c r="G291" s="581"/>
      <c r="H291" s="581"/>
      <c r="I291" s="581"/>
      <c r="J291" s="582"/>
      <c r="K291" s="3"/>
    </row>
    <row r="292" spans="2:11" s="11" customFormat="1" ht="37.5" customHeight="1">
      <c r="B292" s="206"/>
      <c r="C292" s="7">
        <v>4111</v>
      </c>
      <c r="D292" s="8" t="s">
        <v>12</v>
      </c>
      <c r="E292" s="413" t="s">
        <v>13</v>
      </c>
      <c r="F292" s="414"/>
      <c r="G292" s="414"/>
      <c r="H292" s="10">
        <v>33600</v>
      </c>
      <c r="I292" s="10"/>
      <c r="J292" s="207">
        <v>33600</v>
      </c>
      <c r="K292" s="3"/>
    </row>
    <row r="293" spans="2:11" s="11" customFormat="1" ht="48.75" customHeight="1">
      <c r="B293" s="210"/>
      <c r="C293" s="13">
        <v>4112</v>
      </c>
      <c r="D293" s="14" t="s">
        <v>12</v>
      </c>
      <c r="E293" s="415" t="s">
        <v>0</v>
      </c>
      <c r="F293" s="394"/>
      <c r="G293" s="394"/>
      <c r="H293" s="16">
        <v>1200</v>
      </c>
      <c r="I293" s="16"/>
      <c r="J293" s="211">
        <v>1200</v>
      </c>
      <c r="K293" s="3"/>
    </row>
    <row r="294" spans="2:11" s="11" customFormat="1" ht="37.5" customHeight="1">
      <c r="B294" s="210"/>
      <c r="C294" s="7">
        <v>4113</v>
      </c>
      <c r="D294" s="8" t="s">
        <v>12</v>
      </c>
      <c r="E294" s="413" t="s">
        <v>15</v>
      </c>
      <c r="F294" s="414"/>
      <c r="G294" s="414"/>
      <c r="H294" s="16">
        <v>8100</v>
      </c>
      <c r="I294" s="16"/>
      <c r="J294" s="211">
        <v>8100</v>
      </c>
      <c r="K294" s="3"/>
    </row>
    <row r="295" spans="2:11" s="11" customFormat="1" ht="37.5" customHeight="1">
      <c r="B295" s="210"/>
      <c r="C295" s="7">
        <v>4114</v>
      </c>
      <c r="D295" s="8" t="s">
        <v>12</v>
      </c>
      <c r="E295" s="387" t="s">
        <v>16</v>
      </c>
      <c r="F295" s="388"/>
      <c r="G295" s="388"/>
      <c r="H295" s="16">
        <v>21600</v>
      </c>
      <c r="I295" s="16"/>
      <c r="J295" s="211">
        <v>21600</v>
      </c>
      <c r="K295" s="3"/>
    </row>
    <row r="296" spans="2:11" s="11" customFormat="1" ht="42" customHeight="1">
      <c r="B296" s="210"/>
      <c r="C296" s="13"/>
      <c r="D296" s="14"/>
      <c r="E296" s="392" t="s">
        <v>17</v>
      </c>
      <c r="F296" s="393"/>
      <c r="G296" s="393"/>
      <c r="H296" s="23">
        <f>SUM(H292:H295)</f>
        <v>64500</v>
      </c>
      <c r="I296" s="23"/>
      <c r="J296" s="213">
        <f>SUM(J292:J295)</f>
        <v>64500</v>
      </c>
      <c r="K296" s="3"/>
    </row>
    <row r="297" spans="2:11" s="11" customFormat="1" ht="37.5" customHeight="1">
      <c r="B297" s="206"/>
      <c r="C297" s="7">
        <v>4121</v>
      </c>
      <c r="D297" s="8" t="s">
        <v>12</v>
      </c>
      <c r="E297" s="371" t="s">
        <v>18</v>
      </c>
      <c r="F297" s="9"/>
      <c r="G297" s="9"/>
      <c r="H297" s="10">
        <v>4600</v>
      </c>
      <c r="I297" s="10"/>
      <c r="J297" s="207">
        <v>4600</v>
      </c>
      <c r="K297" s="3"/>
    </row>
    <row r="298" spans="2:11" s="11" customFormat="1" ht="37.5" customHeight="1">
      <c r="B298" s="210"/>
      <c r="C298" s="13">
        <v>4122</v>
      </c>
      <c r="D298" s="8" t="s">
        <v>12</v>
      </c>
      <c r="E298" s="24" t="s">
        <v>19</v>
      </c>
      <c r="F298" s="25"/>
      <c r="G298" s="25"/>
      <c r="H298" s="16">
        <v>4800</v>
      </c>
      <c r="I298" s="16"/>
      <c r="J298" s="211">
        <v>4800</v>
      </c>
      <c r="K298" s="3"/>
    </row>
    <row r="299" spans="2:11" s="11" customFormat="1" ht="37.5" customHeight="1">
      <c r="B299" s="210"/>
      <c r="C299" s="13">
        <v>4124</v>
      </c>
      <c r="D299" s="8" t="s">
        <v>12</v>
      </c>
      <c r="E299" s="24" t="s">
        <v>20</v>
      </c>
      <c r="F299" s="25"/>
      <c r="G299" s="25"/>
      <c r="H299" s="16">
        <v>1900</v>
      </c>
      <c r="I299" s="16"/>
      <c r="J299" s="211">
        <v>1900</v>
      </c>
      <c r="K299" s="3"/>
    </row>
    <row r="300" spans="2:11" s="11" customFormat="1" ht="37.5" customHeight="1">
      <c r="B300" s="210"/>
      <c r="C300" s="13">
        <v>4125</v>
      </c>
      <c r="D300" s="8" t="s">
        <v>12</v>
      </c>
      <c r="E300" s="24" t="s">
        <v>21</v>
      </c>
      <c r="F300" s="25"/>
      <c r="G300" s="25"/>
      <c r="H300" s="16">
        <v>1900</v>
      </c>
      <c r="I300" s="16"/>
      <c r="J300" s="211">
        <v>1900</v>
      </c>
      <c r="K300" s="3"/>
    </row>
    <row r="301" spans="2:11" s="11" customFormat="1" ht="37.5" customHeight="1">
      <c r="B301" s="210"/>
      <c r="C301" s="13">
        <v>4129</v>
      </c>
      <c r="D301" s="8" t="s">
        <v>12</v>
      </c>
      <c r="E301" s="24" t="s">
        <v>22</v>
      </c>
      <c r="F301" s="25"/>
      <c r="G301" s="25"/>
      <c r="H301" s="16">
        <v>1000</v>
      </c>
      <c r="I301" s="16"/>
      <c r="J301" s="211">
        <v>1000</v>
      </c>
      <c r="K301" s="3"/>
    </row>
    <row r="302" spans="2:11" s="11" customFormat="1" ht="46.5" customHeight="1">
      <c r="B302" s="210"/>
      <c r="C302" s="13"/>
      <c r="D302" s="32"/>
      <c r="E302" s="26" t="s">
        <v>23</v>
      </c>
      <c r="F302" s="27"/>
      <c r="G302" s="27"/>
      <c r="H302" s="23">
        <f>SUM(H297:H301)</f>
        <v>14200</v>
      </c>
      <c r="I302" s="23"/>
      <c r="J302" s="213">
        <f>SUM(J297:J301)</f>
        <v>14200</v>
      </c>
      <c r="K302" s="3"/>
    </row>
    <row r="303" spans="2:11" s="11" customFormat="1" ht="37.5" customHeight="1">
      <c r="B303" s="210"/>
      <c r="C303" s="13">
        <v>4132</v>
      </c>
      <c r="D303" s="8" t="s">
        <v>12</v>
      </c>
      <c r="E303" s="375" t="s">
        <v>24</v>
      </c>
      <c r="F303" s="376"/>
      <c r="G303" s="376"/>
      <c r="H303" s="16">
        <v>45000</v>
      </c>
      <c r="I303" s="16"/>
      <c r="J303" s="211">
        <v>45000</v>
      </c>
      <c r="K303" s="3"/>
    </row>
    <row r="304" spans="2:11" s="11" customFormat="1" ht="37.5" customHeight="1">
      <c r="B304" s="210"/>
      <c r="C304" s="13">
        <v>4133</v>
      </c>
      <c r="D304" s="8" t="s">
        <v>12</v>
      </c>
      <c r="E304" s="375" t="s">
        <v>25</v>
      </c>
      <c r="F304" s="376"/>
      <c r="G304" s="376"/>
      <c r="H304" s="16">
        <v>5000</v>
      </c>
      <c r="I304" s="16"/>
      <c r="J304" s="211">
        <v>5000</v>
      </c>
      <c r="K304" s="3"/>
    </row>
    <row r="305" spans="2:11" s="11" customFormat="1" ht="37.5" customHeight="1">
      <c r="B305" s="210"/>
      <c r="C305" s="13">
        <v>4133</v>
      </c>
      <c r="D305" s="8" t="s">
        <v>26</v>
      </c>
      <c r="E305" s="375" t="s">
        <v>27</v>
      </c>
      <c r="F305" s="376"/>
      <c r="G305" s="376"/>
      <c r="H305" s="16">
        <v>5000</v>
      </c>
      <c r="I305" s="16"/>
      <c r="J305" s="211">
        <v>5000</v>
      </c>
      <c r="K305" s="3"/>
    </row>
    <row r="306" spans="2:11" s="11" customFormat="1" ht="37.5" customHeight="1">
      <c r="B306" s="210"/>
      <c r="C306" s="13">
        <v>4136</v>
      </c>
      <c r="D306" s="8" t="s">
        <v>12</v>
      </c>
      <c r="E306" s="375" t="s">
        <v>28</v>
      </c>
      <c r="F306" s="376"/>
      <c r="G306" s="376"/>
      <c r="H306" s="16">
        <v>19000</v>
      </c>
      <c r="I306" s="16"/>
      <c r="J306" s="211">
        <v>19000</v>
      </c>
      <c r="K306" s="3"/>
    </row>
    <row r="307" spans="2:11" s="11" customFormat="1" ht="37.5" customHeight="1">
      <c r="B307" s="210"/>
      <c r="C307" s="13">
        <v>4139</v>
      </c>
      <c r="D307" s="8" t="s">
        <v>12</v>
      </c>
      <c r="E307" s="24" t="s">
        <v>29</v>
      </c>
      <c r="F307" s="25"/>
      <c r="G307" s="25"/>
      <c r="H307" s="16">
        <v>2000</v>
      </c>
      <c r="I307" s="16"/>
      <c r="J307" s="211">
        <v>2000</v>
      </c>
      <c r="K307" s="3"/>
    </row>
    <row r="308" spans="2:10" ht="37.5" customHeight="1">
      <c r="B308" s="193"/>
      <c r="C308" s="35">
        <v>4139</v>
      </c>
      <c r="D308" s="8" t="s">
        <v>196</v>
      </c>
      <c r="E308" s="554" t="s">
        <v>46</v>
      </c>
      <c r="F308" s="596"/>
      <c r="G308" s="596"/>
      <c r="H308" s="36">
        <v>9600</v>
      </c>
      <c r="I308" s="37"/>
      <c r="J308" s="217">
        <v>9600</v>
      </c>
    </row>
    <row r="309" spans="2:10" ht="37.5" customHeight="1">
      <c r="B309" s="193"/>
      <c r="C309" s="39"/>
      <c r="D309" s="38"/>
      <c r="E309" s="483" t="s">
        <v>37</v>
      </c>
      <c r="F309" s="376"/>
      <c r="G309" s="376"/>
      <c r="H309" s="40">
        <f>SUM(H303:H308)</f>
        <v>85600</v>
      </c>
      <c r="I309" s="41"/>
      <c r="J309" s="218">
        <f>SUM(J303:J308)</f>
        <v>85600</v>
      </c>
    </row>
    <row r="310" spans="2:10" ht="37.5" customHeight="1">
      <c r="B310" s="193"/>
      <c r="C310" s="39"/>
      <c r="D310" s="38"/>
      <c r="E310" s="42"/>
      <c r="F310" s="43"/>
      <c r="G310" s="43"/>
      <c r="H310" s="44"/>
      <c r="I310" s="45"/>
      <c r="J310" s="219"/>
    </row>
    <row r="311" spans="2:11" s="11" customFormat="1" ht="37.5" customHeight="1">
      <c r="B311" s="210"/>
      <c r="C311" s="7">
        <v>4181</v>
      </c>
      <c r="D311" s="8" t="s">
        <v>12</v>
      </c>
      <c r="E311" s="489" t="s">
        <v>47</v>
      </c>
      <c r="F311" s="490"/>
      <c r="G311" s="490"/>
      <c r="H311" s="10">
        <v>18000</v>
      </c>
      <c r="I311" s="10"/>
      <c r="J311" s="207">
        <v>18000</v>
      </c>
      <c r="K311" s="3"/>
    </row>
    <row r="312" spans="2:11" s="11" customFormat="1" ht="37.5" customHeight="1">
      <c r="B312" s="210"/>
      <c r="C312" s="13">
        <v>4182</v>
      </c>
      <c r="D312" s="46" t="s">
        <v>12</v>
      </c>
      <c r="E312" s="387" t="s">
        <v>48</v>
      </c>
      <c r="F312" s="388"/>
      <c r="G312" s="388"/>
      <c r="H312" s="16">
        <v>163000</v>
      </c>
      <c r="I312" s="16"/>
      <c r="J312" s="211">
        <v>163000</v>
      </c>
      <c r="K312" s="3"/>
    </row>
    <row r="313" spans="2:11" s="11" customFormat="1" ht="43.5" customHeight="1">
      <c r="B313" s="220">
        <v>418</v>
      </c>
      <c r="C313" s="47"/>
      <c r="D313" s="48"/>
      <c r="E313" s="583" t="s">
        <v>49</v>
      </c>
      <c r="F313" s="584"/>
      <c r="G313" s="584"/>
      <c r="H313" s="23">
        <f>SUM(H311:H312)</f>
        <v>181000</v>
      </c>
      <c r="I313" s="23"/>
      <c r="J313" s="213">
        <f>SUM(J311:J312)</f>
        <v>181000</v>
      </c>
      <c r="K313" s="3"/>
    </row>
    <row r="314" spans="2:10" ht="56.25" customHeight="1" thickBot="1">
      <c r="B314" s="221"/>
      <c r="C314" s="51"/>
      <c r="D314" s="52"/>
      <c r="E314" s="374" t="s">
        <v>50</v>
      </c>
      <c r="F314" s="476"/>
      <c r="G314" s="476"/>
      <c r="H314" s="53">
        <f>H296+H302+H309+H313</f>
        <v>345300</v>
      </c>
      <c r="I314" s="54"/>
      <c r="J314" s="222">
        <f>J296+J302+J309+J313</f>
        <v>345300</v>
      </c>
    </row>
    <row r="315" spans="2:10" ht="30" customHeight="1" hidden="1">
      <c r="B315" s="1" t="s">
        <v>3</v>
      </c>
      <c r="C315" s="474" t="s">
        <v>4</v>
      </c>
      <c r="D315" s="475"/>
      <c r="E315" s="594" t="s">
        <v>5</v>
      </c>
      <c r="F315" s="595"/>
      <c r="G315" s="595"/>
      <c r="H315" s="474" t="s">
        <v>6</v>
      </c>
      <c r="I315" s="475"/>
      <c r="J315" s="1" t="s">
        <v>7</v>
      </c>
    </row>
    <row r="316" spans="2:11" s="55" customFormat="1" ht="24" customHeight="1">
      <c r="B316" s="597" t="s">
        <v>51</v>
      </c>
      <c r="C316" s="400" t="s">
        <v>52</v>
      </c>
      <c r="D316" s="479"/>
      <c r="E316" s="479"/>
      <c r="F316" s="479"/>
      <c r="G316" s="479"/>
      <c r="H316" s="479"/>
      <c r="I316" s="479"/>
      <c r="J316" s="480"/>
      <c r="K316" s="3"/>
    </row>
    <row r="317" spans="2:11" s="55" customFormat="1" ht="38.25" customHeight="1" thickBot="1">
      <c r="B317" s="598"/>
      <c r="C317" s="481"/>
      <c r="D317" s="481"/>
      <c r="E317" s="481"/>
      <c r="F317" s="481"/>
      <c r="G317" s="481"/>
      <c r="H317" s="481"/>
      <c r="I317" s="481"/>
      <c r="J317" s="482"/>
      <c r="K317" s="3"/>
    </row>
    <row r="318" spans="2:11" s="11" customFormat="1" ht="37.5" customHeight="1">
      <c r="B318" s="206"/>
      <c r="C318" s="7">
        <v>4111</v>
      </c>
      <c r="D318" s="32">
        <v>0</v>
      </c>
      <c r="E318" s="413" t="s">
        <v>13</v>
      </c>
      <c r="F318" s="414"/>
      <c r="G318" s="414"/>
      <c r="H318" s="10">
        <v>96000</v>
      </c>
      <c r="I318" s="10"/>
      <c r="J318" s="207">
        <v>96000</v>
      </c>
      <c r="K318" s="3"/>
    </row>
    <row r="319" spans="2:11" s="11" customFormat="1" ht="44.25" customHeight="1">
      <c r="B319" s="208"/>
      <c r="C319" s="12">
        <v>4112</v>
      </c>
      <c r="D319" s="56">
        <v>0</v>
      </c>
      <c r="E319" s="415" t="s">
        <v>0</v>
      </c>
      <c r="F319" s="394"/>
      <c r="G319" s="394"/>
      <c r="H319" s="15">
        <v>4500</v>
      </c>
      <c r="I319" s="15"/>
      <c r="J319" s="209">
        <v>4500</v>
      </c>
      <c r="K319" s="3"/>
    </row>
    <row r="320" spans="2:11" s="11" customFormat="1" ht="37.5" customHeight="1">
      <c r="B320" s="210"/>
      <c r="C320" s="13">
        <v>4113</v>
      </c>
      <c r="D320" s="14">
        <v>0</v>
      </c>
      <c r="E320" s="387" t="s">
        <v>15</v>
      </c>
      <c r="F320" s="388"/>
      <c r="G320" s="388"/>
      <c r="H320" s="16">
        <v>28000</v>
      </c>
      <c r="I320" s="16"/>
      <c r="J320" s="211">
        <v>28000</v>
      </c>
      <c r="K320" s="3"/>
    </row>
    <row r="321" spans="2:11" s="11" customFormat="1" ht="37.5" customHeight="1">
      <c r="B321" s="210"/>
      <c r="C321" s="13">
        <v>4114</v>
      </c>
      <c r="D321" s="14">
        <v>0</v>
      </c>
      <c r="E321" s="387" t="s">
        <v>16</v>
      </c>
      <c r="F321" s="388"/>
      <c r="G321" s="388"/>
      <c r="H321" s="16">
        <v>63000</v>
      </c>
      <c r="I321" s="16"/>
      <c r="J321" s="211">
        <v>63000</v>
      </c>
      <c r="K321" s="3"/>
    </row>
    <row r="322" spans="2:11" s="11" customFormat="1" ht="33.75" customHeight="1">
      <c r="B322" s="212">
        <v>411</v>
      </c>
      <c r="C322" s="19"/>
      <c r="D322" s="20"/>
      <c r="E322" s="392" t="s">
        <v>17</v>
      </c>
      <c r="F322" s="393"/>
      <c r="G322" s="393"/>
      <c r="H322" s="23">
        <f>SUM(H318:H321)</f>
        <v>191500</v>
      </c>
      <c r="I322" s="23"/>
      <c r="J322" s="213">
        <f>SUM(J318:J321)</f>
        <v>191500</v>
      </c>
      <c r="K322" s="3"/>
    </row>
    <row r="323" spans="2:11" s="11" customFormat="1" ht="47.25" customHeight="1">
      <c r="B323" s="212"/>
      <c r="C323" s="19"/>
      <c r="D323" s="20"/>
      <c r="E323" s="21"/>
      <c r="F323" s="22"/>
      <c r="G323" s="22"/>
      <c r="H323" s="16"/>
      <c r="I323" s="16"/>
      <c r="J323" s="211"/>
      <c r="K323" s="3"/>
    </row>
    <row r="324" spans="2:11" s="11" customFormat="1" ht="37.5" customHeight="1">
      <c r="B324" s="210"/>
      <c r="C324" s="13">
        <v>4121</v>
      </c>
      <c r="D324" s="14">
        <v>0</v>
      </c>
      <c r="E324" s="387" t="s">
        <v>18</v>
      </c>
      <c r="F324" s="388"/>
      <c r="G324" s="388"/>
      <c r="H324" s="16">
        <v>13500</v>
      </c>
      <c r="I324" s="16"/>
      <c r="J324" s="211">
        <v>13500</v>
      </c>
      <c r="K324" s="3"/>
    </row>
    <row r="325" spans="2:11" s="11" customFormat="1" ht="37.5" customHeight="1">
      <c r="B325" s="210"/>
      <c r="C325" s="13">
        <v>4122</v>
      </c>
      <c r="D325" s="14">
        <v>0</v>
      </c>
      <c r="E325" s="375" t="s">
        <v>19</v>
      </c>
      <c r="F325" s="376"/>
      <c r="G325" s="376"/>
      <c r="H325" s="16">
        <v>14500</v>
      </c>
      <c r="I325" s="16"/>
      <c r="J325" s="211">
        <v>14500</v>
      </c>
      <c r="K325" s="3"/>
    </row>
    <row r="326" spans="2:11" s="11" customFormat="1" ht="37.5" customHeight="1">
      <c r="B326" s="210"/>
      <c r="C326" s="13">
        <v>4124</v>
      </c>
      <c r="D326" s="14">
        <v>0</v>
      </c>
      <c r="E326" s="375" t="s">
        <v>20</v>
      </c>
      <c r="F326" s="376"/>
      <c r="G326" s="376"/>
      <c r="H326" s="16">
        <v>6500</v>
      </c>
      <c r="I326" s="16"/>
      <c r="J326" s="211">
        <v>6500</v>
      </c>
      <c r="K326" s="3"/>
    </row>
    <row r="327" spans="2:11" s="11" customFormat="1" ht="37.5" customHeight="1">
      <c r="B327" s="210"/>
      <c r="C327" s="13">
        <v>4125</v>
      </c>
      <c r="D327" s="14">
        <v>0</v>
      </c>
      <c r="E327" s="375" t="s">
        <v>21</v>
      </c>
      <c r="F327" s="376"/>
      <c r="G327" s="376"/>
      <c r="H327" s="16">
        <v>6500</v>
      </c>
      <c r="I327" s="16"/>
      <c r="J327" s="211">
        <v>6500</v>
      </c>
      <c r="K327" s="3"/>
    </row>
    <row r="328" spans="2:11" s="11" customFormat="1" ht="37.5" customHeight="1">
      <c r="B328" s="210"/>
      <c r="C328" s="13">
        <v>4129</v>
      </c>
      <c r="D328" s="14">
        <v>0</v>
      </c>
      <c r="E328" s="375" t="s">
        <v>22</v>
      </c>
      <c r="F328" s="376"/>
      <c r="G328" s="376"/>
      <c r="H328" s="16">
        <v>2500</v>
      </c>
      <c r="I328" s="16"/>
      <c r="J328" s="211">
        <v>2500</v>
      </c>
      <c r="K328" s="3"/>
    </row>
    <row r="329" spans="2:11" s="11" customFormat="1" ht="37.5" customHeight="1">
      <c r="B329" s="210"/>
      <c r="C329" s="13">
        <v>4129</v>
      </c>
      <c r="D329" s="14">
        <v>1</v>
      </c>
      <c r="E329" s="375" t="s">
        <v>53</v>
      </c>
      <c r="F329" s="376"/>
      <c r="G329" s="376"/>
      <c r="H329" s="16">
        <v>40000</v>
      </c>
      <c r="I329" s="16"/>
      <c r="J329" s="211">
        <v>40000</v>
      </c>
      <c r="K329" s="3"/>
    </row>
    <row r="330" spans="2:11" s="11" customFormat="1" ht="37.5" customHeight="1">
      <c r="B330" s="210"/>
      <c r="C330" s="13">
        <v>4129</v>
      </c>
      <c r="D330" s="14">
        <v>10</v>
      </c>
      <c r="E330" s="375" t="s">
        <v>54</v>
      </c>
      <c r="F330" s="376"/>
      <c r="G330" s="376"/>
      <c r="H330" s="16">
        <v>115000</v>
      </c>
      <c r="I330" s="16"/>
      <c r="J330" s="211">
        <v>115000</v>
      </c>
      <c r="K330" s="3"/>
    </row>
    <row r="331" spans="2:11" s="11" customFormat="1" ht="37.5" customHeight="1" thickBot="1">
      <c r="B331" s="229">
        <v>412</v>
      </c>
      <c r="C331" s="71"/>
      <c r="D331" s="72"/>
      <c r="E331" s="592" t="s">
        <v>23</v>
      </c>
      <c r="F331" s="593"/>
      <c r="G331" s="593"/>
      <c r="H331" s="73">
        <f>SUM(H324:H330)</f>
        <v>198500</v>
      </c>
      <c r="I331" s="73"/>
      <c r="J331" s="216">
        <f>SUM(J324:J330)</f>
        <v>198500</v>
      </c>
      <c r="K331" s="3"/>
    </row>
    <row r="332" spans="2:11" s="11" customFormat="1" ht="37.5" customHeight="1">
      <c r="B332" s="286"/>
      <c r="C332" s="286"/>
      <c r="D332" s="287"/>
      <c r="E332" s="288"/>
      <c r="F332" s="288"/>
      <c r="G332" s="288"/>
      <c r="H332" s="423"/>
      <c r="I332" s="423"/>
      <c r="J332" s="423"/>
      <c r="K332" s="3"/>
    </row>
    <row r="333" spans="2:11" s="11" customFormat="1" ht="30" customHeight="1" thickBot="1">
      <c r="B333" s="420"/>
      <c r="C333" s="420"/>
      <c r="D333" s="421"/>
      <c r="E333" s="424"/>
      <c r="F333" s="424"/>
      <c r="G333" s="424"/>
      <c r="H333" s="427"/>
      <c r="I333" s="427"/>
      <c r="J333" s="427"/>
      <c r="K333" s="3"/>
    </row>
    <row r="334" spans="2:10" ht="13.5" customHeight="1" thickBot="1">
      <c r="B334" s="472" t="s">
        <v>3</v>
      </c>
      <c r="C334" s="474" t="s">
        <v>4</v>
      </c>
      <c r="D334" s="475"/>
      <c r="E334" s="416" t="s">
        <v>5</v>
      </c>
      <c r="F334" s="416"/>
      <c r="G334" s="416"/>
      <c r="H334" s="470" t="s">
        <v>6</v>
      </c>
      <c r="I334" s="417"/>
      <c r="J334" s="470" t="s">
        <v>7</v>
      </c>
    </row>
    <row r="335" spans="2:10" ht="16.5" customHeight="1" thickBot="1">
      <c r="B335" s="473"/>
      <c r="C335" s="425"/>
      <c r="D335" s="426"/>
      <c r="E335" s="416"/>
      <c r="F335" s="416"/>
      <c r="G335" s="416"/>
      <c r="H335" s="470"/>
      <c r="I335" s="417"/>
      <c r="J335" s="470"/>
    </row>
    <row r="336" spans="2:10" ht="23.25" customHeight="1" thickBot="1">
      <c r="B336" s="4"/>
      <c r="C336" s="4"/>
      <c r="D336" s="5"/>
      <c r="E336" s="470"/>
      <c r="F336" s="417"/>
      <c r="G336" s="417"/>
      <c r="H336" s="6" t="s">
        <v>8</v>
      </c>
      <c r="I336" s="6" t="s">
        <v>9</v>
      </c>
      <c r="J336" s="6" t="s">
        <v>10</v>
      </c>
    </row>
    <row r="337" spans="2:10" ht="24" customHeight="1" thickBot="1">
      <c r="B337" s="2">
        <v>1</v>
      </c>
      <c r="C337" s="2">
        <v>2</v>
      </c>
      <c r="D337" s="33">
        <v>3</v>
      </c>
      <c r="E337" s="470">
        <v>4</v>
      </c>
      <c r="F337" s="471"/>
      <c r="G337" s="471"/>
      <c r="H337" s="34">
        <v>5</v>
      </c>
      <c r="I337" s="34">
        <v>6</v>
      </c>
      <c r="J337" s="34">
        <v>7</v>
      </c>
    </row>
    <row r="338" spans="2:11" s="11" customFormat="1" ht="37.5" customHeight="1">
      <c r="B338" s="210"/>
      <c r="C338" s="13">
        <v>4132</v>
      </c>
      <c r="D338" s="14">
        <v>0</v>
      </c>
      <c r="E338" s="375" t="s">
        <v>24</v>
      </c>
      <c r="F338" s="376"/>
      <c r="G338" s="376"/>
      <c r="H338" s="16">
        <v>25000</v>
      </c>
      <c r="I338" s="16"/>
      <c r="J338" s="211">
        <v>25000</v>
      </c>
      <c r="K338" s="3"/>
    </row>
    <row r="339" spans="2:11" s="11" customFormat="1" ht="37.5" customHeight="1">
      <c r="B339" s="223"/>
      <c r="C339" s="57">
        <v>4133</v>
      </c>
      <c r="D339" s="58">
        <v>0</v>
      </c>
      <c r="E339" s="387" t="s">
        <v>25</v>
      </c>
      <c r="F339" s="388"/>
      <c r="G339" s="388"/>
      <c r="H339" s="16">
        <v>9000</v>
      </c>
      <c r="I339" s="16"/>
      <c r="J339" s="211">
        <v>9000</v>
      </c>
      <c r="K339" s="3"/>
    </row>
    <row r="340" spans="2:11" s="11" customFormat="1" ht="37.5" customHeight="1">
      <c r="B340" s="223"/>
      <c r="C340" s="57">
        <v>4134</v>
      </c>
      <c r="D340" s="58">
        <v>0</v>
      </c>
      <c r="E340" s="17" t="s">
        <v>55</v>
      </c>
      <c r="F340" s="18"/>
      <c r="G340" s="18"/>
      <c r="H340" s="16">
        <v>1000000</v>
      </c>
      <c r="I340" s="16"/>
      <c r="J340" s="211">
        <v>1000000</v>
      </c>
      <c r="K340" s="3"/>
    </row>
    <row r="341" spans="2:11" s="11" customFormat="1" ht="37.5" customHeight="1">
      <c r="B341" s="223"/>
      <c r="C341" s="57">
        <v>4136</v>
      </c>
      <c r="D341" s="58">
        <v>0</v>
      </c>
      <c r="E341" s="387" t="s">
        <v>56</v>
      </c>
      <c r="F341" s="388"/>
      <c r="G341" s="388"/>
      <c r="H341" s="16">
        <v>18000</v>
      </c>
      <c r="I341" s="16"/>
      <c r="J341" s="211">
        <v>18000</v>
      </c>
      <c r="K341" s="3"/>
    </row>
    <row r="342" spans="2:11" s="11" customFormat="1" ht="37.5" customHeight="1">
      <c r="B342" s="223"/>
      <c r="C342" s="57">
        <v>4138</v>
      </c>
      <c r="D342" s="58">
        <v>0</v>
      </c>
      <c r="E342" s="387" t="s">
        <v>57</v>
      </c>
      <c r="F342" s="388"/>
      <c r="G342" s="388"/>
      <c r="H342" s="16">
        <v>50000</v>
      </c>
      <c r="I342" s="16"/>
      <c r="J342" s="211">
        <v>50000</v>
      </c>
      <c r="K342" s="3"/>
    </row>
    <row r="343" spans="2:11" s="11" customFormat="1" ht="37.5" customHeight="1">
      <c r="B343" s="223"/>
      <c r="C343" s="57">
        <v>4139</v>
      </c>
      <c r="D343" s="14">
        <v>0</v>
      </c>
      <c r="E343" s="24" t="s">
        <v>29</v>
      </c>
      <c r="F343" s="25"/>
      <c r="G343" s="25"/>
      <c r="H343" s="16">
        <v>3000</v>
      </c>
      <c r="I343" s="16"/>
      <c r="J343" s="211">
        <v>3000</v>
      </c>
      <c r="K343" s="3"/>
    </row>
    <row r="344" spans="2:11" s="11" customFormat="1" ht="49.5" customHeight="1">
      <c r="B344" s="223"/>
      <c r="C344" s="57">
        <v>4139</v>
      </c>
      <c r="D344" s="58">
        <v>6</v>
      </c>
      <c r="E344" s="586" t="s">
        <v>58</v>
      </c>
      <c r="F344" s="587"/>
      <c r="G344" s="587"/>
      <c r="H344" s="16">
        <v>1200000</v>
      </c>
      <c r="I344" s="16"/>
      <c r="J344" s="211">
        <v>1200000</v>
      </c>
      <c r="K344" s="3"/>
    </row>
    <row r="345" spans="2:11" s="11" customFormat="1" ht="37.5" customHeight="1">
      <c r="B345" s="225"/>
      <c r="C345" s="63">
        <v>4139</v>
      </c>
      <c r="D345" s="64">
        <v>7</v>
      </c>
      <c r="E345" s="588" t="s">
        <v>59</v>
      </c>
      <c r="F345" s="589"/>
      <c r="G345" s="589"/>
      <c r="H345" s="10">
        <v>400000</v>
      </c>
      <c r="I345" s="10"/>
      <c r="J345" s="207">
        <v>400000</v>
      </c>
      <c r="K345" s="3"/>
    </row>
    <row r="346" spans="2:11" s="11" customFormat="1" ht="37.5" customHeight="1">
      <c r="B346" s="223"/>
      <c r="C346" s="57">
        <v>4139</v>
      </c>
      <c r="D346" s="58">
        <v>8</v>
      </c>
      <c r="E346" s="590" t="s">
        <v>60</v>
      </c>
      <c r="F346" s="591"/>
      <c r="G346" s="591"/>
      <c r="H346" s="16">
        <v>45000</v>
      </c>
      <c r="I346" s="16"/>
      <c r="J346" s="211">
        <v>45000</v>
      </c>
      <c r="K346" s="3"/>
    </row>
    <row r="347" spans="2:11" s="11" customFormat="1" ht="37.5" customHeight="1">
      <c r="B347" s="223"/>
      <c r="C347" s="57">
        <v>4139</v>
      </c>
      <c r="D347" s="58">
        <v>9</v>
      </c>
      <c r="E347" s="590" t="s">
        <v>61</v>
      </c>
      <c r="F347" s="591"/>
      <c r="G347" s="591"/>
      <c r="H347" s="16">
        <v>270000</v>
      </c>
      <c r="I347" s="16"/>
      <c r="J347" s="211">
        <v>270000</v>
      </c>
      <c r="K347" s="3"/>
    </row>
    <row r="348" spans="2:11" s="11" customFormat="1" ht="37.5" customHeight="1">
      <c r="B348" s="220">
        <v>413</v>
      </c>
      <c r="C348" s="47"/>
      <c r="D348" s="48"/>
      <c r="E348" s="392" t="s">
        <v>37</v>
      </c>
      <c r="F348" s="393"/>
      <c r="G348" s="393"/>
      <c r="H348" s="23">
        <f>H338+H339+H340+H341+H342+H343+H344+H345+H346+H347</f>
        <v>3020000</v>
      </c>
      <c r="I348" s="23"/>
      <c r="J348" s="213">
        <f>J338+J339+J340+J341+J342+J343+J344+J345+J346+J347</f>
        <v>3020000</v>
      </c>
      <c r="K348" s="3"/>
    </row>
    <row r="349" spans="2:11" s="11" customFormat="1" ht="40.5" customHeight="1">
      <c r="B349" s="223"/>
      <c r="C349" s="57"/>
      <c r="D349" s="58"/>
      <c r="E349" s="387"/>
      <c r="F349" s="388"/>
      <c r="G349" s="388"/>
      <c r="H349" s="16"/>
      <c r="I349" s="16"/>
      <c r="J349" s="211"/>
      <c r="K349" s="3"/>
    </row>
    <row r="350" spans="2:11" s="11" customFormat="1" ht="37.5" customHeight="1">
      <c r="B350" s="223"/>
      <c r="C350" s="57">
        <v>4182</v>
      </c>
      <c r="D350" s="58">
        <v>2</v>
      </c>
      <c r="E350" s="387" t="s">
        <v>62</v>
      </c>
      <c r="F350" s="388"/>
      <c r="G350" s="388"/>
      <c r="H350" s="16">
        <v>7000</v>
      </c>
      <c r="I350" s="16"/>
      <c r="J350" s="211">
        <v>7000</v>
      </c>
      <c r="K350" s="3"/>
    </row>
    <row r="351" spans="2:11" s="11" customFormat="1" ht="37.5" customHeight="1">
      <c r="B351" s="223"/>
      <c r="C351" s="57">
        <v>4182</v>
      </c>
      <c r="D351" s="58">
        <v>3</v>
      </c>
      <c r="E351" s="387" t="s">
        <v>63</v>
      </c>
      <c r="F351" s="388"/>
      <c r="G351" s="388"/>
      <c r="H351" s="16">
        <v>14500</v>
      </c>
      <c r="I351" s="16"/>
      <c r="J351" s="211">
        <v>14500</v>
      </c>
      <c r="K351" s="3"/>
    </row>
    <row r="352" spans="2:11" s="11" customFormat="1" ht="37.5" customHeight="1">
      <c r="B352" s="223"/>
      <c r="C352" s="57">
        <v>4182</v>
      </c>
      <c r="D352" s="58">
        <v>4</v>
      </c>
      <c r="E352" s="387" t="s">
        <v>64</v>
      </c>
      <c r="F352" s="388"/>
      <c r="G352" s="388"/>
      <c r="H352" s="16">
        <v>70000</v>
      </c>
      <c r="I352" s="16"/>
      <c r="J352" s="211">
        <v>70000</v>
      </c>
      <c r="K352" s="3"/>
    </row>
    <row r="353" spans="2:11" s="11" customFormat="1" ht="37.5" customHeight="1">
      <c r="B353" s="223"/>
      <c r="C353" s="57">
        <v>4184</v>
      </c>
      <c r="D353" s="58">
        <v>0</v>
      </c>
      <c r="E353" s="387" t="s">
        <v>65</v>
      </c>
      <c r="F353" s="388"/>
      <c r="G353" s="388"/>
      <c r="H353" s="16">
        <v>200000</v>
      </c>
      <c r="I353" s="16"/>
      <c r="J353" s="211">
        <v>200000</v>
      </c>
      <c r="K353" s="3"/>
    </row>
    <row r="354" spans="2:11" s="11" customFormat="1" ht="37.5" customHeight="1">
      <c r="B354" s="220">
        <v>418</v>
      </c>
      <c r="C354" s="47"/>
      <c r="D354" s="48"/>
      <c r="E354" s="583" t="s">
        <v>66</v>
      </c>
      <c r="F354" s="584"/>
      <c r="G354" s="584"/>
      <c r="H354" s="23">
        <f>SUM(H350:H353)</f>
        <v>291500</v>
      </c>
      <c r="I354" s="23"/>
      <c r="J354" s="213">
        <f>SUM(J350:J353)</f>
        <v>291500</v>
      </c>
      <c r="K354" s="3"/>
    </row>
    <row r="355" spans="2:11" s="11" customFormat="1" ht="38.25" customHeight="1">
      <c r="B355" s="220"/>
      <c r="C355" s="47"/>
      <c r="D355" s="48"/>
      <c r="E355" s="392"/>
      <c r="F355" s="393"/>
      <c r="G355" s="393"/>
      <c r="H355" s="23"/>
      <c r="I355" s="23"/>
      <c r="J355" s="213"/>
      <c r="K355" s="3"/>
    </row>
    <row r="356" spans="2:11" s="11" customFormat="1" ht="31.5" customHeight="1">
      <c r="B356" s="220"/>
      <c r="C356" s="57">
        <v>4211</v>
      </c>
      <c r="D356" s="58">
        <v>0</v>
      </c>
      <c r="E356" s="387" t="s">
        <v>67</v>
      </c>
      <c r="F356" s="388"/>
      <c r="G356" s="388"/>
      <c r="H356" s="16"/>
      <c r="I356" s="16">
        <v>140000</v>
      </c>
      <c r="J356" s="211">
        <v>140000</v>
      </c>
      <c r="K356" s="3"/>
    </row>
    <row r="357" spans="2:11" s="11" customFormat="1" ht="37.5" customHeight="1">
      <c r="B357" s="220"/>
      <c r="C357" s="57">
        <v>4211</v>
      </c>
      <c r="D357" s="58">
        <v>1</v>
      </c>
      <c r="E357" s="585" t="s">
        <v>68</v>
      </c>
      <c r="F357" s="585"/>
      <c r="G357" s="585"/>
      <c r="H357" s="16"/>
      <c r="I357" s="16">
        <v>75000</v>
      </c>
      <c r="J357" s="211">
        <v>75000</v>
      </c>
      <c r="K357" s="3"/>
    </row>
    <row r="358" spans="2:11" s="11" customFormat="1" ht="37.5" customHeight="1">
      <c r="B358" s="224"/>
      <c r="C358" s="63">
        <v>4211</v>
      </c>
      <c r="D358" s="64">
        <v>3</v>
      </c>
      <c r="E358" s="413" t="s">
        <v>69</v>
      </c>
      <c r="F358" s="414"/>
      <c r="G358" s="414"/>
      <c r="H358" s="10"/>
      <c r="I358" s="10">
        <v>100000</v>
      </c>
      <c r="J358" s="207">
        <v>100000</v>
      </c>
      <c r="K358" s="3"/>
    </row>
    <row r="359" spans="2:11" s="11" customFormat="1" ht="37.5" customHeight="1">
      <c r="B359" s="220"/>
      <c r="C359" s="57">
        <v>4211</v>
      </c>
      <c r="D359" s="58">
        <v>4</v>
      </c>
      <c r="E359" s="59" t="s">
        <v>70</v>
      </c>
      <c r="F359" s="22"/>
      <c r="G359" s="22"/>
      <c r="H359" s="16"/>
      <c r="I359" s="16">
        <v>50000</v>
      </c>
      <c r="J359" s="211">
        <v>50000</v>
      </c>
      <c r="K359" s="3"/>
    </row>
    <row r="360" spans="2:11" s="11" customFormat="1" ht="37.5" customHeight="1">
      <c r="B360" s="220"/>
      <c r="C360" s="57">
        <v>4211</v>
      </c>
      <c r="D360" s="58">
        <v>5</v>
      </c>
      <c r="E360" s="17" t="s">
        <v>71</v>
      </c>
      <c r="F360" s="18"/>
      <c r="G360" s="18"/>
      <c r="H360" s="16"/>
      <c r="I360" s="16">
        <v>200000</v>
      </c>
      <c r="J360" s="211">
        <v>200000</v>
      </c>
      <c r="K360" s="3"/>
    </row>
    <row r="361" spans="2:11" s="11" customFormat="1" ht="40.5" customHeight="1">
      <c r="B361" s="220"/>
      <c r="C361" s="57">
        <v>4211</v>
      </c>
      <c r="D361" s="58">
        <v>15</v>
      </c>
      <c r="E361" s="415" t="s">
        <v>181</v>
      </c>
      <c r="F361" s="571"/>
      <c r="G361" s="571"/>
      <c r="H361" s="16"/>
      <c r="I361" s="16">
        <v>800000</v>
      </c>
      <c r="J361" s="211">
        <v>800000</v>
      </c>
      <c r="K361" s="3"/>
    </row>
    <row r="362" spans="2:11" s="11" customFormat="1" ht="42.75" customHeight="1">
      <c r="B362" s="220">
        <v>421</v>
      </c>
      <c r="C362" s="47"/>
      <c r="D362" s="58"/>
      <c r="E362" s="570" t="s">
        <v>75</v>
      </c>
      <c r="F362" s="570"/>
      <c r="G362" s="570"/>
      <c r="H362" s="23"/>
      <c r="I362" s="23">
        <f>SUM(I356:I361)</f>
        <v>1365000</v>
      </c>
      <c r="J362" s="213">
        <f>SUM(J356:J361)</f>
        <v>1365000</v>
      </c>
      <c r="K362" s="3"/>
    </row>
    <row r="363" spans="2:11" s="11" customFormat="1" ht="42.75" customHeight="1">
      <c r="B363" s="220"/>
      <c r="C363" s="47"/>
      <c r="D363" s="58"/>
      <c r="E363" s="21"/>
      <c r="F363" s="22"/>
      <c r="G363" s="22"/>
      <c r="H363" s="23"/>
      <c r="I363" s="23"/>
      <c r="J363" s="213"/>
      <c r="K363" s="3"/>
    </row>
    <row r="364" spans="2:11" s="11" customFormat="1" ht="49.5" customHeight="1">
      <c r="B364" s="220"/>
      <c r="C364" s="57">
        <v>4222</v>
      </c>
      <c r="D364" s="58">
        <v>1</v>
      </c>
      <c r="E364" s="17" t="s">
        <v>72</v>
      </c>
      <c r="F364" s="18"/>
      <c r="G364" s="18"/>
      <c r="H364" s="16"/>
      <c r="I364" s="16">
        <v>345000</v>
      </c>
      <c r="J364" s="211">
        <f>I364</f>
        <v>345000</v>
      </c>
      <c r="K364" s="3"/>
    </row>
    <row r="365" spans="2:11" s="11" customFormat="1" ht="37.5" customHeight="1">
      <c r="B365" s="220"/>
      <c r="C365" s="57">
        <v>4222</v>
      </c>
      <c r="D365" s="58">
        <v>2</v>
      </c>
      <c r="E365" s="61" t="s">
        <v>2</v>
      </c>
      <c r="F365" s="62"/>
      <c r="G365" s="62"/>
      <c r="H365" s="16"/>
      <c r="I365" s="16">
        <v>850000</v>
      </c>
      <c r="J365" s="211">
        <f>I365</f>
        <v>850000</v>
      </c>
      <c r="K365" s="3"/>
    </row>
    <row r="366" spans="2:11" s="11" customFormat="1" ht="37.5" customHeight="1">
      <c r="B366" s="220"/>
      <c r="C366" s="57">
        <v>4222</v>
      </c>
      <c r="D366" s="58">
        <v>3</v>
      </c>
      <c r="E366" s="17" t="s">
        <v>73</v>
      </c>
      <c r="F366" s="18"/>
      <c r="G366" s="18"/>
      <c r="H366" s="16"/>
      <c r="I366" s="16">
        <v>1672000</v>
      </c>
      <c r="J366" s="211">
        <f>I366</f>
        <v>1672000</v>
      </c>
      <c r="K366" s="3"/>
    </row>
    <row r="367" spans="2:11" s="11" customFormat="1" ht="37.5" customHeight="1">
      <c r="B367" s="220">
        <v>422</v>
      </c>
      <c r="C367" s="47"/>
      <c r="D367" s="48"/>
      <c r="E367" s="21" t="s">
        <v>74</v>
      </c>
      <c r="F367" s="22"/>
      <c r="G367" s="22"/>
      <c r="H367" s="23"/>
      <c r="I367" s="23">
        <f>SUM(I364:I366)</f>
        <v>2867000</v>
      </c>
      <c r="J367" s="213">
        <f>SUM(J364:J366)</f>
        <v>2867000</v>
      </c>
      <c r="K367" s="3"/>
    </row>
    <row r="368" spans="2:11" s="11" customFormat="1" ht="37.5" customHeight="1">
      <c r="B368" s="220"/>
      <c r="C368" s="47"/>
      <c r="D368" s="48"/>
      <c r="E368" s="21"/>
      <c r="F368" s="22"/>
      <c r="G368" s="22"/>
      <c r="H368" s="23"/>
      <c r="I368" s="23"/>
      <c r="J368" s="213"/>
      <c r="K368" s="3"/>
    </row>
    <row r="369" spans="2:11" s="11" customFormat="1" ht="43.5" customHeight="1">
      <c r="B369" s="220">
        <v>421</v>
      </c>
      <c r="C369" s="57"/>
      <c r="D369" s="58"/>
      <c r="E369" s="570" t="s">
        <v>1</v>
      </c>
      <c r="F369" s="570"/>
      <c r="G369" s="570"/>
      <c r="H369" s="23"/>
      <c r="I369" s="23">
        <f>I367+I362</f>
        <v>4232000</v>
      </c>
      <c r="J369" s="213">
        <f>J367+J362</f>
        <v>4232000</v>
      </c>
      <c r="K369" s="3"/>
    </row>
    <row r="370" spans="2:11" s="11" customFormat="1" ht="36" customHeight="1">
      <c r="B370" s="224"/>
      <c r="C370" s="63"/>
      <c r="D370" s="64"/>
      <c r="E370" s="75"/>
      <c r="F370" s="76"/>
      <c r="G370" s="76"/>
      <c r="H370" s="23"/>
      <c r="I370" s="23"/>
      <c r="J370" s="213"/>
      <c r="K370" s="3"/>
    </row>
    <row r="371" spans="2:11" s="11" customFormat="1" ht="33.75" customHeight="1">
      <c r="B371" s="225"/>
      <c r="C371" s="63">
        <v>4510</v>
      </c>
      <c r="D371" s="64">
        <v>0</v>
      </c>
      <c r="E371" s="413" t="s">
        <v>76</v>
      </c>
      <c r="F371" s="414"/>
      <c r="G371" s="414"/>
      <c r="H371" s="16">
        <v>270000</v>
      </c>
      <c r="I371" s="16"/>
      <c r="J371" s="211">
        <v>270000</v>
      </c>
      <c r="K371" s="3"/>
    </row>
    <row r="372" spans="2:11" s="11" customFormat="1" ht="44.25" customHeight="1">
      <c r="B372" s="220">
        <v>451</v>
      </c>
      <c r="C372" s="47"/>
      <c r="D372" s="48"/>
      <c r="E372" s="392" t="s">
        <v>76</v>
      </c>
      <c r="F372" s="393"/>
      <c r="G372" s="393"/>
      <c r="H372" s="23">
        <f>SUM(H371)</f>
        <v>270000</v>
      </c>
      <c r="I372" s="23"/>
      <c r="J372" s="213">
        <f>SUM(J371)</f>
        <v>270000</v>
      </c>
      <c r="K372" s="3"/>
    </row>
    <row r="373" spans="2:11" s="11" customFormat="1" ht="38.25" customHeight="1">
      <c r="B373" s="220"/>
      <c r="C373" s="47"/>
      <c r="D373" s="48"/>
      <c r="E373" s="21"/>
      <c r="F373" s="22"/>
      <c r="G373" s="22"/>
      <c r="H373" s="23"/>
      <c r="I373" s="23"/>
      <c r="J373" s="213"/>
      <c r="K373" s="3"/>
    </row>
    <row r="374" spans="2:11" s="11" customFormat="1" ht="37.5" customHeight="1">
      <c r="B374" s="223"/>
      <c r="C374" s="57">
        <v>4520</v>
      </c>
      <c r="D374" s="58">
        <v>0</v>
      </c>
      <c r="E374" s="387" t="s">
        <v>191</v>
      </c>
      <c r="F374" s="388"/>
      <c r="G374" s="388"/>
      <c r="H374" s="16">
        <v>349000</v>
      </c>
      <c r="I374" s="16"/>
      <c r="J374" s="211">
        <v>349000</v>
      </c>
      <c r="K374" s="3"/>
    </row>
    <row r="375" spans="2:11" s="11" customFormat="1" ht="46.5" customHeight="1">
      <c r="B375" s="223"/>
      <c r="C375" s="57">
        <v>4520</v>
      </c>
      <c r="D375" s="58">
        <v>1</v>
      </c>
      <c r="E375" s="415" t="s">
        <v>190</v>
      </c>
      <c r="F375" s="571"/>
      <c r="G375" s="571"/>
      <c r="H375" s="16">
        <v>30000</v>
      </c>
      <c r="I375" s="16"/>
      <c r="J375" s="211">
        <v>30000</v>
      </c>
      <c r="K375" s="3"/>
    </row>
    <row r="376" spans="2:11" s="11" customFormat="1" ht="37.5" customHeight="1">
      <c r="B376" s="223"/>
      <c r="C376" s="57">
        <v>4521</v>
      </c>
      <c r="D376" s="58">
        <v>0</v>
      </c>
      <c r="E376" s="387" t="s">
        <v>78</v>
      </c>
      <c r="F376" s="388"/>
      <c r="G376" s="388"/>
      <c r="H376" s="16">
        <v>50000</v>
      </c>
      <c r="I376" s="16"/>
      <c r="J376" s="211">
        <v>50000</v>
      </c>
      <c r="K376" s="3"/>
    </row>
    <row r="377" spans="2:11" s="11" customFormat="1" ht="45" customHeight="1" thickBot="1">
      <c r="B377" s="226">
        <v>452</v>
      </c>
      <c r="C377" s="65"/>
      <c r="D377" s="66"/>
      <c r="E377" s="501" t="s">
        <v>77</v>
      </c>
      <c r="F377" s="502"/>
      <c r="G377" s="502"/>
      <c r="H377" s="31">
        <f>SUM(H374:H376)</f>
        <v>429000</v>
      </c>
      <c r="I377" s="31"/>
      <c r="J377" s="215">
        <f>SUM(J374:J376)</f>
        <v>429000</v>
      </c>
      <c r="K377" s="3"/>
    </row>
    <row r="378" spans="2:10" ht="46.5" customHeight="1" thickBot="1">
      <c r="B378" s="227"/>
      <c r="C378" s="67"/>
      <c r="D378" s="68"/>
      <c r="E378" s="566" t="s">
        <v>79</v>
      </c>
      <c r="F378" s="567"/>
      <c r="G378" s="567"/>
      <c r="H378" s="69">
        <f>H322+H331+H348+H354+H372+H377</f>
        <v>4400500</v>
      </c>
      <c r="I378" s="69">
        <f>I369</f>
        <v>4232000</v>
      </c>
      <c r="J378" s="228">
        <f>J322+J331+J348+J354+J372+J377+J369</f>
        <v>8632500</v>
      </c>
    </row>
    <row r="379" spans="2:10" ht="46.5" customHeight="1">
      <c r="B379" s="428"/>
      <c r="C379" s="428"/>
      <c r="D379" s="429"/>
      <c r="E379" s="281"/>
      <c r="F379" s="281"/>
      <c r="G379" s="281"/>
      <c r="H379" s="430"/>
      <c r="I379" s="430"/>
      <c r="J379" s="430"/>
    </row>
    <row r="380" spans="2:10" ht="46.5" customHeight="1" thickBot="1">
      <c r="B380" s="431"/>
      <c r="C380" s="431"/>
      <c r="D380" s="432"/>
      <c r="E380" s="422"/>
      <c r="F380" s="422"/>
      <c r="G380" s="422"/>
      <c r="H380" s="360"/>
      <c r="I380" s="360"/>
      <c r="J380" s="360"/>
    </row>
    <row r="381" spans="2:10" ht="13.5" customHeight="1" thickBot="1">
      <c r="B381" s="472" t="s">
        <v>3</v>
      </c>
      <c r="C381" s="474" t="s">
        <v>4</v>
      </c>
      <c r="D381" s="475"/>
      <c r="E381" s="416" t="s">
        <v>5</v>
      </c>
      <c r="F381" s="416"/>
      <c r="G381" s="416"/>
      <c r="H381" s="470" t="s">
        <v>6</v>
      </c>
      <c r="I381" s="417"/>
      <c r="J381" s="470" t="s">
        <v>7</v>
      </c>
    </row>
    <row r="382" spans="2:10" ht="16.5" customHeight="1" thickBot="1">
      <c r="B382" s="473"/>
      <c r="C382" s="425"/>
      <c r="D382" s="426"/>
      <c r="E382" s="416"/>
      <c r="F382" s="416"/>
      <c r="G382" s="416"/>
      <c r="H382" s="470"/>
      <c r="I382" s="417"/>
      <c r="J382" s="470"/>
    </row>
    <row r="383" spans="2:10" ht="23.25" customHeight="1" thickBot="1">
      <c r="B383" s="4"/>
      <c r="C383" s="4"/>
      <c r="D383" s="5"/>
      <c r="E383" s="470"/>
      <c r="F383" s="417"/>
      <c r="G383" s="417"/>
      <c r="H383" s="6" t="s">
        <v>8</v>
      </c>
      <c r="I383" s="6" t="s">
        <v>9</v>
      </c>
      <c r="J383" s="6" t="s">
        <v>10</v>
      </c>
    </row>
    <row r="384" spans="2:10" ht="24" customHeight="1" thickBot="1">
      <c r="B384" s="2">
        <v>1</v>
      </c>
      <c r="C384" s="2">
        <v>2</v>
      </c>
      <c r="D384" s="33">
        <v>3</v>
      </c>
      <c r="E384" s="470">
        <v>4</v>
      </c>
      <c r="F384" s="471"/>
      <c r="G384" s="471"/>
      <c r="H384" s="34">
        <v>5</v>
      </c>
      <c r="I384" s="34">
        <v>6</v>
      </c>
      <c r="J384" s="34">
        <v>7</v>
      </c>
    </row>
    <row r="385" spans="2:10" ht="51.75" customHeight="1" thickBot="1">
      <c r="B385" s="269" t="s">
        <v>80</v>
      </c>
      <c r="C385" s="389" t="s">
        <v>81</v>
      </c>
      <c r="D385" s="581"/>
      <c r="E385" s="581"/>
      <c r="F385" s="581"/>
      <c r="G385" s="581"/>
      <c r="H385" s="581"/>
      <c r="I385" s="581"/>
      <c r="J385" s="582"/>
    </row>
    <row r="386" spans="2:11" s="11" customFormat="1" ht="37.5" customHeight="1">
      <c r="B386" s="206"/>
      <c r="C386" s="7">
        <v>4111</v>
      </c>
      <c r="D386" s="32">
        <v>0</v>
      </c>
      <c r="E386" s="413" t="s">
        <v>13</v>
      </c>
      <c r="F386" s="414"/>
      <c r="G386" s="414"/>
      <c r="H386" s="10">
        <v>100800</v>
      </c>
      <c r="I386" s="10"/>
      <c r="J386" s="207">
        <v>100800</v>
      </c>
      <c r="K386" s="3"/>
    </row>
    <row r="387" spans="2:11" s="11" customFormat="1" ht="42.75" customHeight="1">
      <c r="B387" s="208"/>
      <c r="C387" s="12">
        <v>4112</v>
      </c>
      <c r="D387" s="56">
        <v>0</v>
      </c>
      <c r="E387" s="415" t="s">
        <v>0</v>
      </c>
      <c r="F387" s="394"/>
      <c r="G387" s="394"/>
      <c r="H387" s="15">
        <v>4200</v>
      </c>
      <c r="I387" s="15"/>
      <c r="J387" s="209">
        <v>4200</v>
      </c>
      <c r="K387" s="3"/>
    </row>
    <row r="388" spans="2:11" s="11" customFormat="1" ht="37.5" customHeight="1">
      <c r="B388" s="210"/>
      <c r="C388" s="13">
        <v>4113</v>
      </c>
      <c r="D388" s="14">
        <v>0</v>
      </c>
      <c r="E388" s="387" t="s">
        <v>15</v>
      </c>
      <c r="F388" s="388"/>
      <c r="G388" s="388"/>
      <c r="H388" s="16">
        <v>26400</v>
      </c>
      <c r="I388" s="16"/>
      <c r="J388" s="211">
        <v>26400</v>
      </c>
      <c r="K388" s="3"/>
    </row>
    <row r="389" spans="2:11" s="11" customFormat="1" ht="37.5" customHeight="1">
      <c r="B389" s="210"/>
      <c r="C389" s="13">
        <v>4114</v>
      </c>
      <c r="D389" s="14">
        <v>0</v>
      </c>
      <c r="E389" s="387" t="s">
        <v>16</v>
      </c>
      <c r="F389" s="388"/>
      <c r="G389" s="388"/>
      <c r="H389" s="16">
        <v>62400</v>
      </c>
      <c r="I389" s="16"/>
      <c r="J389" s="211">
        <v>62400</v>
      </c>
      <c r="K389" s="3"/>
    </row>
    <row r="390" spans="2:11" s="11" customFormat="1" ht="37.5" customHeight="1">
      <c r="B390" s="212">
        <v>411</v>
      </c>
      <c r="C390" s="19"/>
      <c r="D390" s="20"/>
      <c r="E390" s="392" t="s">
        <v>17</v>
      </c>
      <c r="F390" s="393"/>
      <c r="G390" s="393"/>
      <c r="H390" s="23">
        <f>SUM(H386:H389)</f>
        <v>193800</v>
      </c>
      <c r="I390" s="23"/>
      <c r="J390" s="213">
        <f>SUM(J386:J389)</f>
        <v>193800</v>
      </c>
      <c r="K390" s="3"/>
    </row>
    <row r="391" spans="2:11" s="11" customFormat="1" ht="18.75" customHeight="1">
      <c r="B391" s="212"/>
      <c r="C391" s="19"/>
      <c r="D391" s="20"/>
      <c r="E391" s="21"/>
      <c r="F391" s="22"/>
      <c r="G391" s="22"/>
      <c r="H391" s="16"/>
      <c r="I391" s="16"/>
      <c r="J391" s="211"/>
      <c r="K391" s="3"/>
    </row>
    <row r="392" spans="2:11" s="11" customFormat="1" ht="42.75" customHeight="1">
      <c r="B392" s="210"/>
      <c r="C392" s="13">
        <v>4121</v>
      </c>
      <c r="D392" s="14">
        <v>0</v>
      </c>
      <c r="E392" s="387" t="s">
        <v>18</v>
      </c>
      <c r="F392" s="388"/>
      <c r="G392" s="388"/>
      <c r="H392" s="16">
        <v>11200</v>
      </c>
      <c r="I392" s="16"/>
      <c r="J392" s="211">
        <f>H392</f>
        <v>11200</v>
      </c>
      <c r="K392" s="3"/>
    </row>
    <row r="393" spans="2:11" s="11" customFormat="1" ht="37.5" customHeight="1">
      <c r="B393" s="210"/>
      <c r="C393" s="13">
        <v>4122</v>
      </c>
      <c r="D393" s="14">
        <v>0</v>
      </c>
      <c r="E393" s="375" t="s">
        <v>19</v>
      </c>
      <c r="F393" s="376"/>
      <c r="G393" s="376"/>
      <c r="H393" s="16">
        <v>10000</v>
      </c>
      <c r="I393" s="16"/>
      <c r="J393" s="211">
        <f>H393</f>
        <v>10000</v>
      </c>
      <c r="K393" s="3"/>
    </row>
    <row r="394" spans="2:11" s="11" customFormat="1" ht="37.5" customHeight="1">
      <c r="B394" s="210"/>
      <c r="C394" s="13">
        <v>4124</v>
      </c>
      <c r="D394" s="14">
        <v>0</v>
      </c>
      <c r="E394" s="375" t="s">
        <v>20</v>
      </c>
      <c r="F394" s="376"/>
      <c r="G394" s="376"/>
      <c r="H394" s="16">
        <v>6000</v>
      </c>
      <c r="I394" s="16"/>
      <c r="J394" s="211">
        <v>6000</v>
      </c>
      <c r="K394" s="3"/>
    </row>
    <row r="395" spans="2:11" s="11" customFormat="1" ht="37.5" customHeight="1">
      <c r="B395" s="210"/>
      <c r="C395" s="13">
        <v>4125</v>
      </c>
      <c r="D395" s="14">
        <v>0</v>
      </c>
      <c r="E395" s="375" t="s">
        <v>21</v>
      </c>
      <c r="F395" s="376"/>
      <c r="G395" s="376"/>
      <c r="H395" s="16">
        <v>6000</v>
      </c>
      <c r="I395" s="16"/>
      <c r="J395" s="211">
        <v>6000</v>
      </c>
      <c r="K395" s="3"/>
    </row>
    <row r="396" spans="2:11" s="11" customFormat="1" ht="37.5" customHeight="1">
      <c r="B396" s="210"/>
      <c r="C396" s="13">
        <v>4129</v>
      </c>
      <c r="D396" s="14">
        <v>0</v>
      </c>
      <c r="E396" s="375" t="s">
        <v>22</v>
      </c>
      <c r="F396" s="376"/>
      <c r="G396" s="376"/>
      <c r="H396" s="16">
        <v>2000</v>
      </c>
      <c r="I396" s="16"/>
      <c r="J396" s="211">
        <v>2000</v>
      </c>
      <c r="K396" s="3"/>
    </row>
    <row r="397" spans="2:11" s="11" customFormat="1" ht="37.5" customHeight="1">
      <c r="B397" s="212">
        <v>412</v>
      </c>
      <c r="C397" s="19"/>
      <c r="D397" s="20"/>
      <c r="E397" s="483" t="s">
        <v>23</v>
      </c>
      <c r="F397" s="484"/>
      <c r="G397" s="484"/>
      <c r="H397" s="23">
        <f>SUM(H392:H396)</f>
        <v>35200</v>
      </c>
      <c r="I397" s="23"/>
      <c r="J397" s="213">
        <f>SUM(J392:J396)</f>
        <v>35200</v>
      </c>
      <c r="K397" s="3"/>
    </row>
    <row r="398" spans="2:11" s="11" customFormat="1" ht="37.5" customHeight="1">
      <c r="B398" s="206"/>
      <c r="C398" s="7">
        <v>4132</v>
      </c>
      <c r="D398" s="32">
        <v>0</v>
      </c>
      <c r="E398" s="489" t="s">
        <v>24</v>
      </c>
      <c r="F398" s="490"/>
      <c r="G398" s="490"/>
      <c r="H398" s="10">
        <v>16000</v>
      </c>
      <c r="I398" s="10"/>
      <c r="J398" s="207">
        <v>16000</v>
      </c>
      <c r="K398" s="3"/>
    </row>
    <row r="399" spans="2:11" s="11" customFormat="1" ht="37.5" customHeight="1">
      <c r="B399" s="223"/>
      <c r="C399" s="57">
        <v>4133</v>
      </c>
      <c r="D399" s="14">
        <v>0</v>
      </c>
      <c r="E399" s="387" t="s">
        <v>25</v>
      </c>
      <c r="F399" s="388"/>
      <c r="G399" s="388"/>
      <c r="H399" s="16">
        <v>5000</v>
      </c>
      <c r="I399" s="16"/>
      <c r="J399" s="211">
        <v>5000</v>
      </c>
      <c r="K399" s="3"/>
    </row>
    <row r="400" spans="2:11" s="11" customFormat="1" ht="37.5" customHeight="1">
      <c r="B400" s="223"/>
      <c r="C400" s="57">
        <v>4136</v>
      </c>
      <c r="D400" s="14">
        <v>0</v>
      </c>
      <c r="E400" s="387" t="s">
        <v>56</v>
      </c>
      <c r="F400" s="388"/>
      <c r="G400" s="388"/>
      <c r="H400" s="16">
        <v>15000</v>
      </c>
      <c r="I400" s="16"/>
      <c r="J400" s="211">
        <v>15000</v>
      </c>
      <c r="K400" s="3"/>
    </row>
    <row r="401" spans="2:11" s="11" customFormat="1" ht="37.5" customHeight="1">
      <c r="B401" s="223"/>
      <c r="C401" s="57">
        <v>4139</v>
      </c>
      <c r="D401" s="14">
        <v>0</v>
      </c>
      <c r="E401" s="24" t="s">
        <v>29</v>
      </c>
      <c r="F401" s="25"/>
      <c r="G401" s="25"/>
      <c r="H401" s="16">
        <v>3000</v>
      </c>
      <c r="I401" s="16"/>
      <c r="J401" s="211">
        <v>3000</v>
      </c>
      <c r="K401" s="3"/>
    </row>
    <row r="402" spans="2:11" s="11" customFormat="1" ht="37.5" customHeight="1">
      <c r="B402" s="223"/>
      <c r="C402" s="57">
        <v>4139</v>
      </c>
      <c r="D402" s="14">
        <v>31</v>
      </c>
      <c r="E402" s="24" t="s">
        <v>82</v>
      </c>
      <c r="F402" s="25"/>
      <c r="G402" s="25"/>
      <c r="H402" s="16">
        <v>50000</v>
      </c>
      <c r="I402" s="16"/>
      <c r="J402" s="211">
        <v>50000</v>
      </c>
      <c r="K402" s="3"/>
    </row>
    <row r="403" spans="2:11" s="11" customFormat="1" ht="37.5" customHeight="1">
      <c r="B403" s="223"/>
      <c r="C403" s="57">
        <v>4139</v>
      </c>
      <c r="D403" s="14">
        <v>32</v>
      </c>
      <c r="E403" s="24" t="s">
        <v>83</v>
      </c>
      <c r="F403" s="25"/>
      <c r="G403" s="25"/>
      <c r="H403" s="16">
        <v>20000</v>
      </c>
      <c r="I403" s="16"/>
      <c r="J403" s="211">
        <v>20000</v>
      </c>
      <c r="K403" s="3"/>
    </row>
    <row r="404" spans="2:11" s="11" customFormat="1" ht="37.5" customHeight="1">
      <c r="B404" s="223"/>
      <c r="C404" s="57">
        <v>4139</v>
      </c>
      <c r="D404" s="14">
        <v>33</v>
      </c>
      <c r="E404" s="24" t="s">
        <v>84</v>
      </c>
      <c r="F404" s="25"/>
      <c r="G404" s="25"/>
      <c r="H404" s="16">
        <v>50000</v>
      </c>
      <c r="I404" s="16"/>
      <c r="J404" s="211">
        <v>50000</v>
      </c>
      <c r="K404" s="3"/>
    </row>
    <row r="405" spans="2:11" s="11" customFormat="1" ht="37.5" customHeight="1" thickBot="1">
      <c r="B405" s="226">
        <v>413</v>
      </c>
      <c r="C405" s="65"/>
      <c r="D405" s="66"/>
      <c r="E405" s="501" t="s">
        <v>37</v>
      </c>
      <c r="F405" s="502"/>
      <c r="G405" s="502"/>
      <c r="H405" s="23">
        <f>SUM(H398:H404)</f>
        <v>159000</v>
      </c>
      <c r="I405" s="23"/>
      <c r="J405" s="213">
        <f>SUM(J398:J404)</f>
        <v>159000</v>
      </c>
      <c r="K405" s="3"/>
    </row>
    <row r="406" spans="2:10" ht="12.75" customHeight="1">
      <c r="B406" s="560"/>
      <c r="C406" s="562"/>
      <c r="D406" s="564"/>
      <c r="E406" s="579" t="s">
        <v>85</v>
      </c>
      <c r="F406" s="579"/>
      <c r="G406" s="579"/>
      <c r="H406" s="379">
        <f>H390+H397+H405</f>
        <v>388000</v>
      </c>
      <c r="I406" s="379"/>
      <c r="J406" s="558">
        <f>J390+J397+J405</f>
        <v>388000</v>
      </c>
    </row>
    <row r="407" spans="2:10" ht="38.25" customHeight="1" thickBot="1">
      <c r="B407" s="576"/>
      <c r="C407" s="577"/>
      <c r="D407" s="578"/>
      <c r="E407" s="580"/>
      <c r="F407" s="580"/>
      <c r="G407" s="580"/>
      <c r="H407" s="380"/>
      <c r="I407" s="572"/>
      <c r="J407" s="573"/>
    </row>
    <row r="408" spans="2:10" ht="4.5" customHeight="1">
      <c r="B408" s="574" t="s">
        <v>86</v>
      </c>
      <c r="C408" s="496" t="s">
        <v>87</v>
      </c>
      <c r="D408" s="497"/>
      <c r="E408" s="497"/>
      <c r="F408" s="497"/>
      <c r="G408" s="497"/>
      <c r="H408" s="497"/>
      <c r="I408" s="497"/>
      <c r="J408" s="498"/>
    </row>
    <row r="409" spans="2:10" ht="66" customHeight="1" thickBot="1">
      <c r="B409" s="575"/>
      <c r="C409" s="499"/>
      <c r="D409" s="499"/>
      <c r="E409" s="499"/>
      <c r="F409" s="499"/>
      <c r="G409" s="499"/>
      <c r="H409" s="499"/>
      <c r="I409" s="499"/>
      <c r="J409" s="500"/>
    </row>
    <row r="410" spans="2:10" ht="42.75" customHeight="1">
      <c r="B410" s="206"/>
      <c r="C410" s="7">
        <v>4111</v>
      </c>
      <c r="D410" s="32">
        <v>0</v>
      </c>
      <c r="E410" s="413" t="s">
        <v>13</v>
      </c>
      <c r="F410" s="414"/>
      <c r="G410" s="414"/>
      <c r="H410" s="10">
        <v>53000</v>
      </c>
      <c r="I410" s="10"/>
      <c r="J410" s="207">
        <v>53000</v>
      </c>
    </row>
    <row r="411" spans="2:10" ht="49.5" customHeight="1">
      <c r="B411" s="208"/>
      <c r="C411" s="12">
        <v>4112</v>
      </c>
      <c r="D411" s="56">
        <v>0</v>
      </c>
      <c r="E411" s="415" t="s">
        <v>0</v>
      </c>
      <c r="F411" s="394"/>
      <c r="G411" s="394"/>
      <c r="H411" s="15">
        <v>1800</v>
      </c>
      <c r="I411" s="15"/>
      <c r="J411" s="209">
        <v>1800</v>
      </c>
    </row>
    <row r="412" spans="2:10" ht="33.75" customHeight="1">
      <c r="B412" s="210"/>
      <c r="C412" s="13">
        <v>4113</v>
      </c>
      <c r="D412" s="14">
        <v>0</v>
      </c>
      <c r="E412" s="387" t="s">
        <v>15</v>
      </c>
      <c r="F412" s="388"/>
      <c r="G412" s="388"/>
      <c r="H412" s="16">
        <v>12500</v>
      </c>
      <c r="I412" s="16"/>
      <c r="J412" s="211">
        <v>12500</v>
      </c>
    </row>
    <row r="413" spans="2:11" s="70" customFormat="1" ht="41.25" customHeight="1">
      <c r="B413" s="210"/>
      <c r="C413" s="13">
        <v>4114</v>
      </c>
      <c r="D413" s="14">
        <v>0</v>
      </c>
      <c r="E413" s="387" t="s">
        <v>16</v>
      </c>
      <c r="F413" s="388"/>
      <c r="G413" s="388"/>
      <c r="H413" s="16">
        <v>32000</v>
      </c>
      <c r="I413" s="16"/>
      <c r="J413" s="211">
        <v>32000</v>
      </c>
      <c r="K413" s="3"/>
    </row>
    <row r="414" spans="2:11" s="11" customFormat="1" ht="37.5" customHeight="1">
      <c r="B414" s="212">
        <v>411</v>
      </c>
      <c r="C414" s="19"/>
      <c r="D414" s="20"/>
      <c r="E414" s="570" t="s">
        <v>17</v>
      </c>
      <c r="F414" s="570"/>
      <c r="G414" s="570"/>
      <c r="H414" s="23">
        <f>SUM(H410:H413)</f>
        <v>99300</v>
      </c>
      <c r="I414" s="23"/>
      <c r="J414" s="213">
        <f>SUM(J410:J413)</f>
        <v>99300</v>
      </c>
      <c r="K414" s="3"/>
    </row>
    <row r="415" spans="2:11" s="11" customFormat="1" ht="29.25" customHeight="1">
      <c r="B415" s="230"/>
      <c r="C415" s="74"/>
      <c r="D415" s="28"/>
      <c r="E415" s="75"/>
      <c r="F415" s="76"/>
      <c r="G415" s="76"/>
      <c r="H415" s="10"/>
      <c r="I415" s="10"/>
      <c r="J415" s="207"/>
      <c r="K415" s="3"/>
    </row>
    <row r="416" spans="2:11" s="11" customFormat="1" ht="37.5" customHeight="1">
      <c r="B416" s="210"/>
      <c r="C416" s="13">
        <v>4121</v>
      </c>
      <c r="D416" s="14">
        <v>0</v>
      </c>
      <c r="E416" s="387" t="s">
        <v>18</v>
      </c>
      <c r="F416" s="388"/>
      <c r="G416" s="388"/>
      <c r="H416" s="16">
        <v>6400</v>
      </c>
      <c r="I416" s="16"/>
      <c r="J416" s="211">
        <v>6400</v>
      </c>
      <c r="K416" s="3"/>
    </row>
    <row r="417" spans="2:11" s="11" customFormat="1" ht="37.5" customHeight="1">
      <c r="B417" s="210"/>
      <c r="C417" s="13">
        <v>4122</v>
      </c>
      <c r="D417" s="14">
        <v>0</v>
      </c>
      <c r="E417" s="375" t="s">
        <v>19</v>
      </c>
      <c r="F417" s="376"/>
      <c r="G417" s="376"/>
      <c r="H417" s="16">
        <v>6400</v>
      </c>
      <c r="I417" s="16"/>
      <c r="J417" s="211">
        <v>6400</v>
      </c>
      <c r="K417" s="3"/>
    </row>
    <row r="418" spans="2:11" s="11" customFormat="1" ht="37.5" customHeight="1">
      <c r="B418" s="210"/>
      <c r="C418" s="13">
        <v>4124</v>
      </c>
      <c r="D418" s="14">
        <v>0</v>
      </c>
      <c r="E418" s="375" t="s">
        <v>20</v>
      </c>
      <c r="F418" s="376"/>
      <c r="G418" s="376"/>
      <c r="H418" s="16">
        <v>3700</v>
      </c>
      <c r="I418" s="16"/>
      <c r="J418" s="211">
        <v>3700</v>
      </c>
      <c r="K418" s="3"/>
    </row>
    <row r="419" spans="2:11" s="11" customFormat="1" ht="37.5" customHeight="1">
      <c r="B419" s="210"/>
      <c r="C419" s="13">
        <v>4125</v>
      </c>
      <c r="D419" s="14">
        <v>0</v>
      </c>
      <c r="E419" s="375" t="s">
        <v>21</v>
      </c>
      <c r="F419" s="376"/>
      <c r="G419" s="376"/>
      <c r="H419" s="16">
        <v>3700</v>
      </c>
      <c r="I419" s="16"/>
      <c r="J419" s="211">
        <v>3700</v>
      </c>
      <c r="K419" s="3"/>
    </row>
    <row r="420" spans="2:11" s="11" customFormat="1" ht="37.5" customHeight="1">
      <c r="B420" s="210"/>
      <c r="C420" s="13">
        <v>4129</v>
      </c>
      <c r="D420" s="14">
        <v>0</v>
      </c>
      <c r="E420" s="375" t="s">
        <v>22</v>
      </c>
      <c r="F420" s="376"/>
      <c r="G420" s="376"/>
      <c r="H420" s="16">
        <v>1500</v>
      </c>
      <c r="I420" s="16"/>
      <c r="J420" s="211">
        <v>1500</v>
      </c>
      <c r="K420" s="3"/>
    </row>
    <row r="421" spans="2:11" s="11" customFormat="1" ht="37.5" customHeight="1">
      <c r="B421" s="212">
        <v>412</v>
      </c>
      <c r="C421" s="19"/>
      <c r="D421" s="20"/>
      <c r="E421" s="483" t="s">
        <v>23</v>
      </c>
      <c r="F421" s="484"/>
      <c r="G421" s="484"/>
      <c r="H421" s="23">
        <f>SUM(H416:H420)</f>
        <v>21700</v>
      </c>
      <c r="I421" s="23"/>
      <c r="J421" s="213">
        <f>SUM(J416:J420)</f>
        <v>21700</v>
      </c>
      <c r="K421" s="3"/>
    </row>
    <row r="422" spans="2:11" s="11" customFormat="1" ht="31.5" customHeight="1">
      <c r="B422" s="230"/>
      <c r="C422" s="74"/>
      <c r="D422" s="28"/>
      <c r="E422" s="77"/>
      <c r="F422" s="78"/>
      <c r="G422" s="78"/>
      <c r="H422" s="79"/>
      <c r="I422" s="79"/>
      <c r="J422" s="231"/>
      <c r="K422" s="3"/>
    </row>
    <row r="423" spans="2:11" s="11" customFormat="1" ht="37.5" customHeight="1">
      <c r="B423" s="232"/>
      <c r="C423" s="13">
        <v>4132</v>
      </c>
      <c r="D423" s="14">
        <v>0</v>
      </c>
      <c r="E423" s="489" t="s">
        <v>24</v>
      </c>
      <c r="F423" s="490"/>
      <c r="G423" s="490"/>
      <c r="H423" s="80">
        <v>8000</v>
      </c>
      <c r="I423" s="80"/>
      <c r="J423" s="233">
        <v>8000</v>
      </c>
      <c r="K423" s="3"/>
    </row>
    <row r="424" spans="2:11" s="11" customFormat="1" ht="37.5" customHeight="1">
      <c r="B424" s="223"/>
      <c r="C424" s="57">
        <v>4133</v>
      </c>
      <c r="D424" s="58">
        <v>0</v>
      </c>
      <c r="E424" s="387" t="s">
        <v>25</v>
      </c>
      <c r="F424" s="388"/>
      <c r="G424" s="388"/>
      <c r="H424" s="16">
        <v>2000</v>
      </c>
      <c r="I424" s="16"/>
      <c r="J424" s="211">
        <v>2000</v>
      </c>
      <c r="K424" s="3"/>
    </row>
    <row r="425" spans="2:11" s="11" customFormat="1" ht="37.5" customHeight="1">
      <c r="B425" s="223"/>
      <c r="C425" s="57">
        <v>4136</v>
      </c>
      <c r="D425" s="58">
        <v>0</v>
      </c>
      <c r="E425" s="387" t="s">
        <v>56</v>
      </c>
      <c r="F425" s="388"/>
      <c r="G425" s="388"/>
      <c r="H425" s="16">
        <v>6000</v>
      </c>
      <c r="I425" s="16"/>
      <c r="J425" s="211">
        <v>6000</v>
      </c>
      <c r="K425" s="3"/>
    </row>
    <row r="426" spans="2:11" s="11" customFormat="1" ht="37.5" customHeight="1">
      <c r="B426" s="223"/>
      <c r="C426" s="57">
        <v>4139</v>
      </c>
      <c r="D426" s="14">
        <v>0</v>
      </c>
      <c r="E426" s="24" t="s">
        <v>29</v>
      </c>
      <c r="F426" s="25"/>
      <c r="G426" s="25"/>
      <c r="H426" s="16">
        <v>1500</v>
      </c>
      <c r="I426" s="16"/>
      <c r="J426" s="211">
        <v>1500</v>
      </c>
      <c r="K426" s="3"/>
    </row>
    <row r="427" spans="2:11" s="11" customFormat="1" ht="37.5" customHeight="1" thickBot="1">
      <c r="B427" s="226">
        <v>413</v>
      </c>
      <c r="C427" s="65"/>
      <c r="D427" s="66"/>
      <c r="E427" s="501" t="s">
        <v>37</v>
      </c>
      <c r="F427" s="502"/>
      <c r="G427" s="502"/>
      <c r="H427" s="31">
        <f>SUM(H423:H426)</f>
        <v>17500</v>
      </c>
      <c r="I427" s="31"/>
      <c r="J427" s="215">
        <f>SUM(J423:J426)</f>
        <v>17500</v>
      </c>
      <c r="K427" s="3"/>
    </row>
    <row r="428" spans="2:11" s="11" customFormat="1" ht="37.5" customHeight="1">
      <c r="B428" s="433"/>
      <c r="C428" s="433"/>
      <c r="D428" s="434"/>
      <c r="E428" s="435"/>
      <c r="F428" s="435"/>
      <c r="G428" s="435"/>
      <c r="H428" s="423"/>
      <c r="I428" s="423"/>
      <c r="J428" s="423"/>
      <c r="K428" s="3"/>
    </row>
    <row r="429" spans="2:11" s="11" customFormat="1" ht="37.5" customHeight="1" thickBot="1">
      <c r="B429" s="363"/>
      <c r="C429" s="363"/>
      <c r="D429" s="436"/>
      <c r="E429" s="503"/>
      <c r="F429" s="503"/>
      <c r="G429" s="503"/>
      <c r="H429" s="427"/>
      <c r="I429" s="427"/>
      <c r="J429" s="427"/>
      <c r="K429" s="3"/>
    </row>
    <row r="430" spans="2:10" ht="13.5" customHeight="1" thickBot="1">
      <c r="B430" s="472" t="s">
        <v>3</v>
      </c>
      <c r="C430" s="474" t="s">
        <v>4</v>
      </c>
      <c r="D430" s="475"/>
      <c r="E430" s="416" t="s">
        <v>5</v>
      </c>
      <c r="F430" s="416"/>
      <c r="G430" s="416"/>
      <c r="H430" s="470" t="s">
        <v>6</v>
      </c>
      <c r="I430" s="417"/>
      <c r="J430" s="470" t="s">
        <v>7</v>
      </c>
    </row>
    <row r="431" spans="2:10" ht="16.5" customHeight="1" thickBot="1">
      <c r="B431" s="473"/>
      <c r="C431" s="425"/>
      <c r="D431" s="426"/>
      <c r="E431" s="416"/>
      <c r="F431" s="416"/>
      <c r="G431" s="416"/>
      <c r="H431" s="470"/>
      <c r="I431" s="417"/>
      <c r="J431" s="470"/>
    </row>
    <row r="432" spans="2:10" ht="23.25" customHeight="1" thickBot="1">
      <c r="B432" s="4"/>
      <c r="C432" s="4"/>
      <c r="D432" s="5"/>
      <c r="E432" s="470"/>
      <c r="F432" s="417"/>
      <c r="G432" s="417"/>
      <c r="H432" s="6" t="s">
        <v>8</v>
      </c>
      <c r="I432" s="6" t="s">
        <v>9</v>
      </c>
      <c r="J432" s="6" t="s">
        <v>10</v>
      </c>
    </row>
    <row r="433" spans="2:10" ht="24" customHeight="1" thickBot="1">
      <c r="B433" s="2">
        <v>1</v>
      </c>
      <c r="C433" s="2">
        <v>2</v>
      </c>
      <c r="D433" s="33">
        <v>3</v>
      </c>
      <c r="E433" s="470">
        <v>4</v>
      </c>
      <c r="F433" s="471"/>
      <c r="G433" s="471"/>
      <c r="H433" s="34">
        <v>5</v>
      </c>
      <c r="I433" s="34">
        <v>6</v>
      </c>
      <c r="J433" s="34">
        <v>7</v>
      </c>
    </row>
    <row r="434" spans="2:11" s="11" customFormat="1" ht="54.75" customHeight="1">
      <c r="B434" s="223"/>
      <c r="C434" s="58">
        <v>4187</v>
      </c>
      <c r="D434" s="58">
        <v>0</v>
      </c>
      <c r="E434" s="418" t="s">
        <v>88</v>
      </c>
      <c r="F434" s="419"/>
      <c r="G434" s="404"/>
      <c r="H434" s="16">
        <v>24000</v>
      </c>
      <c r="I434" s="16"/>
      <c r="J434" s="211">
        <v>24000</v>
      </c>
      <c r="K434" s="3"/>
    </row>
    <row r="435" spans="2:11" s="11" customFormat="1" ht="54.75" customHeight="1">
      <c r="B435" s="225"/>
      <c r="C435" s="64">
        <v>4187</v>
      </c>
      <c r="D435" s="64">
        <v>1</v>
      </c>
      <c r="E435" s="415" t="s">
        <v>89</v>
      </c>
      <c r="F435" s="394"/>
      <c r="G435" s="495"/>
      <c r="H435" s="10">
        <v>4000</v>
      </c>
      <c r="I435" s="10"/>
      <c r="J435" s="207">
        <v>4000</v>
      </c>
      <c r="K435" s="3"/>
    </row>
    <row r="436" spans="2:11" s="11" customFormat="1" ht="54.75" customHeight="1">
      <c r="B436" s="234"/>
      <c r="C436" s="82">
        <v>4187</v>
      </c>
      <c r="D436" s="82">
        <v>2</v>
      </c>
      <c r="E436" s="377" t="s">
        <v>90</v>
      </c>
      <c r="F436" s="378"/>
      <c r="G436" s="378"/>
      <c r="H436" s="15">
        <v>163000</v>
      </c>
      <c r="I436" s="15"/>
      <c r="J436" s="209">
        <v>163000</v>
      </c>
      <c r="K436" s="3"/>
    </row>
    <row r="437" spans="2:11" s="11" customFormat="1" ht="54.75" customHeight="1">
      <c r="B437" s="223"/>
      <c r="C437" s="58">
        <v>4187</v>
      </c>
      <c r="D437" s="58">
        <v>3</v>
      </c>
      <c r="E437" s="415" t="s">
        <v>91</v>
      </c>
      <c r="F437" s="394"/>
      <c r="G437" s="394"/>
      <c r="H437" s="16">
        <v>48000</v>
      </c>
      <c r="I437" s="16"/>
      <c r="J437" s="211">
        <v>48000</v>
      </c>
      <c r="K437" s="3"/>
    </row>
    <row r="438" spans="2:11" s="11" customFormat="1" ht="54.75" customHeight="1">
      <c r="B438" s="223"/>
      <c r="C438" s="58">
        <v>4187</v>
      </c>
      <c r="D438" s="58">
        <v>4</v>
      </c>
      <c r="E438" s="387" t="s">
        <v>92</v>
      </c>
      <c r="F438" s="388"/>
      <c r="G438" s="388"/>
      <c r="H438" s="16">
        <v>25000</v>
      </c>
      <c r="I438" s="16"/>
      <c r="J438" s="211">
        <v>25000</v>
      </c>
      <c r="K438" s="3"/>
    </row>
    <row r="439" spans="2:11" s="11" customFormat="1" ht="54.75" customHeight="1">
      <c r="B439" s="223"/>
      <c r="C439" s="58">
        <v>4187</v>
      </c>
      <c r="D439" s="58">
        <v>5</v>
      </c>
      <c r="E439" s="387" t="s">
        <v>93</v>
      </c>
      <c r="F439" s="388"/>
      <c r="G439" s="388"/>
      <c r="H439" s="16">
        <v>10000</v>
      </c>
      <c r="I439" s="16"/>
      <c r="J439" s="211">
        <v>10000</v>
      </c>
      <c r="K439" s="3"/>
    </row>
    <row r="440" spans="2:11" s="11" customFormat="1" ht="54.75" customHeight="1">
      <c r="B440" s="223"/>
      <c r="C440" s="58">
        <v>4187</v>
      </c>
      <c r="D440" s="58">
        <v>6</v>
      </c>
      <c r="E440" s="387" t="s">
        <v>94</v>
      </c>
      <c r="F440" s="388"/>
      <c r="G440" s="388"/>
      <c r="H440" s="16">
        <v>5000</v>
      </c>
      <c r="I440" s="16"/>
      <c r="J440" s="211">
        <v>5000</v>
      </c>
      <c r="K440" s="3"/>
    </row>
    <row r="441" spans="2:11" s="11" customFormat="1" ht="54.75" customHeight="1">
      <c r="B441" s="223"/>
      <c r="C441" s="58">
        <v>4187</v>
      </c>
      <c r="D441" s="58">
        <v>7</v>
      </c>
      <c r="E441" s="387" t="s">
        <v>95</v>
      </c>
      <c r="F441" s="388"/>
      <c r="G441" s="388"/>
      <c r="H441" s="16">
        <v>26000</v>
      </c>
      <c r="I441" s="16"/>
      <c r="J441" s="211">
        <v>26000</v>
      </c>
      <c r="K441" s="3"/>
    </row>
    <row r="442" spans="2:11" s="11" customFormat="1" ht="54.75" customHeight="1">
      <c r="B442" s="223"/>
      <c r="C442" s="58">
        <v>4187</v>
      </c>
      <c r="D442" s="58">
        <v>8</v>
      </c>
      <c r="E442" s="415" t="s">
        <v>96</v>
      </c>
      <c r="F442" s="571"/>
      <c r="G442" s="571"/>
      <c r="H442" s="16">
        <v>25000</v>
      </c>
      <c r="I442" s="16"/>
      <c r="J442" s="211">
        <v>25000</v>
      </c>
      <c r="K442" s="3"/>
    </row>
    <row r="443" spans="2:11" s="11" customFormat="1" ht="54.75" customHeight="1">
      <c r="B443" s="223"/>
      <c r="C443" s="58">
        <v>4187</v>
      </c>
      <c r="D443" s="58">
        <v>9</v>
      </c>
      <c r="E443" s="415" t="s">
        <v>97</v>
      </c>
      <c r="F443" s="571"/>
      <c r="G443" s="571"/>
      <c r="H443" s="16">
        <v>40000</v>
      </c>
      <c r="I443" s="16"/>
      <c r="J443" s="211">
        <v>40000</v>
      </c>
      <c r="K443" s="3"/>
    </row>
    <row r="444" spans="2:11" s="11" customFormat="1" ht="54.75" customHeight="1">
      <c r="B444" s="223"/>
      <c r="C444" s="58">
        <v>4187</v>
      </c>
      <c r="D444" s="58">
        <v>10</v>
      </c>
      <c r="E444" s="415" t="s">
        <v>98</v>
      </c>
      <c r="F444" s="571"/>
      <c r="G444" s="571"/>
      <c r="H444" s="16">
        <v>40000</v>
      </c>
      <c r="I444" s="16"/>
      <c r="J444" s="211">
        <v>40000</v>
      </c>
      <c r="K444" s="3"/>
    </row>
    <row r="445" spans="2:11" s="11" customFormat="1" ht="54.75" customHeight="1">
      <c r="B445" s="220">
        <v>418</v>
      </c>
      <c r="C445" s="47"/>
      <c r="D445" s="48"/>
      <c r="E445" s="392" t="s">
        <v>66</v>
      </c>
      <c r="F445" s="393"/>
      <c r="G445" s="393"/>
      <c r="H445" s="23">
        <f>SUM(H434:H444)</f>
        <v>410000</v>
      </c>
      <c r="I445" s="23"/>
      <c r="J445" s="213">
        <f>SUM(J434:J444)</f>
        <v>410000</v>
      </c>
      <c r="K445" s="3"/>
    </row>
    <row r="446" spans="2:11" s="11" customFormat="1" ht="50.25" customHeight="1">
      <c r="B446" s="397" t="s">
        <v>99</v>
      </c>
      <c r="C446" s="398"/>
      <c r="D446" s="398"/>
      <c r="E446" s="398"/>
      <c r="F446" s="398"/>
      <c r="G446" s="398"/>
      <c r="H446" s="398"/>
      <c r="I446" s="398"/>
      <c r="J446" s="399"/>
      <c r="K446" s="3"/>
    </row>
    <row r="447" spans="2:11" s="11" customFormat="1" ht="54.75" customHeight="1">
      <c r="B447" s="206"/>
      <c r="C447" s="7">
        <v>4111</v>
      </c>
      <c r="D447" s="32">
        <v>5</v>
      </c>
      <c r="E447" s="413" t="s">
        <v>13</v>
      </c>
      <c r="F447" s="414"/>
      <c r="G447" s="414"/>
      <c r="H447" s="16">
        <v>40000</v>
      </c>
      <c r="I447" s="16"/>
      <c r="J447" s="211">
        <v>40000</v>
      </c>
      <c r="K447" s="3"/>
    </row>
    <row r="448" spans="2:11" s="11" customFormat="1" ht="54.75" customHeight="1">
      <c r="B448" s="208"/>
      <c r="C448" s="12">
        <v>4112</v>
      </c>
      <c r="D448" s="56">
        <v>5</v>
      </c>
      <c r="E448" s="415" t="s">
        <v>0</v>
      </c>
      <c r="F448" s="394"/>
      <c r="G448" s="394"/>
      <c r="H448" s="15">
        <v>4500</v>
      </c>
      <c r="I448" s="15"/>
      <c r="J448" s="209">
        <v>4500</v>
      </c>
      <c r="K448" s="3"/>
    </row>
    <row r="449" spans="2:11" s="11" customFormat="1" ht="54.75" customHeight="1">
      <c r="B449" s="210"/>
      <c r="C449" s="13">
        <v>4113</v>
      </c>
      <c r="D449" s="14">
        <v>5</v>
      </c>
      <c r="E449" s="387" t="s">
        <v>15</v>
      </c>
      <c r="F449" s="388"/>
      <c r="G449" s="388"/>
      <c r="H449" s="16">
        <v>12000</v>
      </c>
      <c r="I449" s="16"/>
      <c r="J449" s="211">
        <v>12000</v>
      </c>
      <c r="K449" s="3"/>
    </row>
    <row r="450" spans="2:11" s="11" customFormat="1" ht="54.75" customHeight="1">
      <c r="B450" s="210"/>
      <c r="C450" s="13">
        <v>4114</v>
      </c>
      <c r="D450" s="14">
        <v>5</v>
      </c>
      <c r="E450" s="387" t="s">
        <v>16</v>
      </c>
      <c r="F450" s="388"/>
      <c r="G450" s="388"/>
      <c r="H450" s="16">
        <v>26000</v>
      </c>
      <c r="I450" s="16"/>
      <c r="J450" s="211">
        <v>26000</v>
      </c>
      <c r="K450" s="3"/>
    </row>
    <row r="451" spans="2:11" s="11" customFormat="1" ht="54.75" customHeight="1">
      <c r="B451" s="212">
        <v>411</v>
      </c>
      <c r="C451" s="19"/>
      <c r="D451" s="20"/>
      <c r="E451" s="570" t="s">
        <v>17</v>
      </c>
      <c r="F451" s="570"/>
      <c r="G451" s="570"/>
      <c r="H451" s="23">
        <f>SUM(H447:H450)</f>
        <v>82500</v>
      </c>
      <c r="I451" s="23"/>
      <c r="J451" s="213">
        <f>SUM(J447:J450)</f>
        <v>82500</v>
      </c>
      <c r="K451" s="3"/>
    </row>
    <row r="452" spans="2:11" s="83" customFormat="1" ht="35.25" customHeight="1">
      <c r="B452" s="193"/>
      <c r="C452" s="39"/>
      <c r="D452" s="38"/>
      <c r="E452" s="42"/>
      <c r="F452" s="43"/>
      <c r="G452" s="43"/>
      <c r="H452" s="44"/>
      <c r="I452" s="45"/>
      <c r="J452" s="219"/>
      <c r="K452" s="3"/>
    </row>
    <row r="453" spans="2:10" ht="54.75" customHeight="1">
      <c r="B453" s="206"/>
      <c r="C453" s="7">
        <v>4121</v>
      </c>
      <c r="D453" s="32">
        <v>5</v>
      </c>
      <c r="E453" s="413" t="s">
        <v>18</v>
      </c>
      <c r="F453" s="414"/>
      <c r="G453" s="414"/>
      <c r="H453" s="10">
        <v>5700</v>
      </c>
      <c r="I453" s="10"/>
      <c r="J453" s="207">
        <v>5700</v>
      </c>
    </row>
    <row r="454" spans="2:10" ht="54.75" customHeight="1">
      <c r="B454" s="210"/>
      <c r="C454" s="13">
        <v>4122</v>
      </c>
      <c r="D454" s="14">
        <v>5</v>
      </c>
      <c r="E454" s="375" t="s">
        <v>19</v>
      </c>
      <c r="F454" s="376"/>
      <c r="G454" s="376"/>
      <c r="H454" s="16">
        <v>5700</v>
      </c>
      <c r="I454" s="16"/>
      <c r="J454" s="211">
        <v>5700</v>
      </c>
    </row>
    <row r="455" spans="2:10" ht="54.75" customHeight="1">
      <c r="B455" s="210"/>
      <c r="C455" s="13">
        <v>4124</v>
      </c>
      <c r="D455" s="14">
        <v>5</v>
      </c>
      <c r="E455" s="375" t="s">
        <v>20</v>
      </c>
      <c r="F455" s="376"/>
      <c r="G455" s="376"/>
      <c r="H455" s="16">
        <v>3000</v>
      </c>
      <c r="I455" s="16"/>
      <c r="J455" s="211">
        <v>3000</v>
      </c>
    </row>
    <row r="456" spans="2:10" ht="54.75" customHeight="1">
      <c r="B456" s="210"/>
      <c r="C456" s="13">
        <v>4125</v>
      </c>
      <c r="D456" s="14">
        <v>5</v>
      </c>
      <c r="E456" s="375" t="s">
        <v>21</v>
      </c>
      <c r="F456" s="376"/>
      <c r="G456" s="376"/>
      <c r="H456" s="16">
        <v>3000</v>
      </c>
      <c r="I456" s="16"/>
      <c r="J456" s="211">
        <v>3000</v>
      </c>
    </row>
    <row r="457" spans="2:11" s="11" customFormat="1" ht="54.75" customHeight="1">
      <c r="B457" s="210"/>
      <c r="C457" s="13">
        <v>4129</v>
      </c>
      <c r="D457" s="14">
        <v>6</v>
      </c>
      <c r="E457" s="375" t="s">
        <v>22</v>
      </c>
      <c r="F457" s="376"/>
      <c r="G457" s="376"/>
      <c r="H457" s="16">
        <v>1000</v>
      </c>
      <c r="I457" s="16"/>
      <c r="J457" s="211">
        <v>1000</v>
      </c>
      <c r="K457" s="3"/>
    </row>
    <row r="458" spans="2:11" s="11" customFormat="1" ht="54.75" customHeight="1">
      <c r="B458" s="212">
        <v>412</v>
      </c>
      <c r="C458" s="19"/>
      <c r="D458" s="20"/>
      <c r="E458" s="483" t="s">
        <v>23</v>
      </c>
      <c r="F458" s="484"/>
      <c r="G458" s="484"/>
      <c r="H458" s="23">
        <f>SUM(H453:H457)</f>
        <v>18400</v>
      </c>
      <c r="I458" s="23"/>
      <c r="J458" s="213">
        <f>SUM(J453:J457)</f>
        <v>18400</v>
      </c>
      <c r="K458" s="3"/>
    </row>
    <row r="459" spans="2:11" s="11" customFormat="1" ht="35.25" customHeight="1">
      <c r="B459" s="212"/>
      <c r="C459" s="19"/>
      <c r="D459" s="20"/>
      <c r="E459" s="26"/>
      <c r="F459" s="27"/>
      <c r="G459" s="27"/>
      <c r="H459" s="16"/>
      <c r="I459" s="16"/>
      <c r="J459" s="211"/>
      <c r="K459" s="3"/>
    </row>
    <row r="460" spans="2:11" s="11" customFormat="1" ht="54.75" customHeight="1">
      <c r="B460" s="210"/>
      <c r="C460" s="13">
        <v>4132</v>
      </c>
      <c r="D460" s="14">
        <v>5</v>
      </c>
      <c r="E460" s="375" t="s">
        <v>24</v>
      </c>
      <c r="F460" s="376"/>
      <c r="G460" s="376"/>
      <c r="H460" s="16">
        <v>5500</v>
      </c>
      <c r="I460" s="16"/>
      <c r="J460" s="211">
        <v>5500</v>
      </c>
      <c r="K460" s="3"/>
    </row>
    <row r="461" spans="2:11" s="11" customFormat="1" ht="54.75" customHeight="1">
      <c r="B461" s="212"/>
      <c r="C461" s="13">
        <v>4139</v>
      </c>
      <c r="D461" s="14">
        <v>19</v>
      </c>
      <c r="E461" s="375" t="s">
        <v>100</v>
      </c>
      <c r="F461" s="376"/>
      <c r="G461" s="376"/>
      <c r="H461" s="16">
        <v>22000</v>
      </c>
      <c r="I461" s="16"/>
      <c r="J461" s="211">
        <v>22000</v>
      </c>
      <c r="K461" s="3"/>
    </row>
    <row r="462" spans="2:11" s="11" customFormat="1" ht="54.75" customHeight="1" thickBot="1">
      <c r="B462" s="212">
        <v>413</v>
      </c>
      <c r="C462" s="19"/>
      <c r="D462" s="14"/>
      <c r="E462" s="483" t="s">
        <v>37</v>
      </c>
      <c r="F462" s="484"/>
      <c r="G462" s="484"/>
      <c r="H462" s="23">
        <f>SUM(H460:H461)</f>
        <v>27500</v>
      </c>
      <c r="I462" s="23"/>
      <c r="J462" s="213">
        <f>SUM(J460:J461)</f>
        <v>27500</v>
      </c>
      <c r="K462" s="3"/>
    </row>
    <row r="463" spans="2:11" s="11" customFormat="1" ht="37.5" customHeight="1">
      <c r="B463" s="560"/>
      <c r="C463" s="562"/>
      <c r="D463" s="564"/>
      <c r="E463" s="566" t="s">
        <v>101</v>
      </c>
      <c r="F463" s="567"/>
      <c r="G463" s="567"/>
      <c r="H463" s="379">
        <f>H414+H421+H427+H445+H451+H458+H462</f>
        <v>676900</v>
      </c>
      <c r="I463" s="379"/>
      <c r="J463" s="558">
        <f>J414+J421+J427+J445+J451+J458+J462</f>
        <v>676900</v>
      </c>
      <c r="K463" s="3"/>
    </row>
    <row r="464" spans="2:11" s="11" customFormat="1" ht="28.5" customHeight="1" thickBot="1">
      <c r="B464" s="561"/>
      <c r="C464" s="563"/>
      <c r="D464" s="565"/>
      <c r="E464" s="568"/>
      <c r="F464" s="569"/>
      <c r="G464" s="569"/>
      <c r="H464" s="556"/>
      <c r="I464" s="557"/>
      <c r="J464" s="559"/>
      <c r="K464" s="3"/>
    </row>
    <row r="465" spans="2:11" s="11" customFormat="1" ht="37.5" customHeight="1">
      <c r="B465" s="437"/>
      <c r="C465" s="437"/>
      <c r="D465" s="438"/>
      <c r="E465" s="439"/>
      <c r="F465" s="439"/>
      <c r="G465" s="439"/>
      <c r="H465" s="440"/>
      <c r="I465" s="430"/>
      <c r="J465" s="440"/>
      <c r="K465" s="3"/>
    </row>
    <row r="466" spans="2:11" s="11" customFormat="1" ht="33" customHeight="1" thickBot="1">
      <c r="B466" s="441"/>
      <c r="C466" s="441"/>
      <c r="D466" s="442"/>
      <c r="E466" s="372"/>
      <c r="F466" s="372"/>
      <c r="G466" s="372"/>
      <c r="H466" s="443"/>
      <c r="I466" s="360"/>
      <c r="J466" s="443"/>
      <c r="K466" s="3"/>
    </row>
    <row r="467" spans="2:10" ht="13.5" customHeight="1" thickBot="1">
      <c r="B467" s="472" t="s">
        <v>3</v>
      </c>
      <c r="C467" s="474" t="s">
        <v>4</v>
      </c>
      <c r="D467" s="475"/>
      <c r="E467" s="416" t="s">
        <v>5</v>
      </c>
      <c r="F467" s="416"/>
      <c r="G467" s="416"/>
      <c r="H467" s="470" t="s">
        <v>6</v>
      </c>
      <c r="I467" s="417"/>
      <c r="J467" s="470" t="s">
        <v>7</v>
      </c>
    </row>
    <row r="468" spans="2:10" ht="16.5" customHeight="1" thickBot="1">
      <c r="B468" s="473"/>
      <c r="C468" s="425"/>
      <c r="D468" s="426"/>
      <c r="E468" s="416"/>
      <c r="F468" s="416"/>
      <c r="G468" s="416"/>
      <c r="H468" s="470"/>
      <c r="I468" s="417"/>
      <c r="J468" s="470"/>
    </row>
    <row r="469" spans="2:10" ht="23.25" customHeight="1" thickBot="1">
      <c r="B469" s="4"/>
      <c r="C469" s="4"/>
      <c r="D469" s="5"/>
      <c r="E469" s="470"/>
      <c r="F469" s="417"/>
      <c r="G469" s="417"/>
      <c r="H469" s="6" t="s">
        <v>8</v>
      </c>
      <c r="I469" s="6" t="s">
        <v>9</v>
      </c>
      <c r="J469" s="6" t="s">
        <v>10</v>
      </c>
    </row>
    <row r="470" spans="2:10" ht="24" customHeight="1" thickBot="1">
      <c r="B470" s="2">
        <v>1</v>
      </c>
      <c r="C470" s="2">
        <v>2</v>
      </c>
      <c r="D470" s="33">
        <v>3</v>
      </c>
      <c r="E470" s="470">
        <v>4</v>
      </c>
      <c r="F470" s="471"/>
      <c r="G470" s="471"/>
      <c r="H470" s="34">
        <v>5</v>
      </c>
      <c r="I470" s="34">
        <v>6</v>
      </c>
      <c r="J470" s="34">
        <v>7</v>
      </c>
    </row>
    <row r="471" spans="2:11" s="11" customFormat="1" ht="37.5" customHeight="1">
      <c r="B471" s="405" t="s">
        <v>102</v>
      </c>
      <c r="C471" s="400" t="s">
        <v>197</v>
      </c>
      <c r="D471" s="401"/>
      <c r="E471" s="401"/>
      <c r="F471" s="401"/>
      <c r="G471" s="401"/>
      <c r="H471" s="401"/>
      <c r="I471" s="401"/>
      <c r="J471" s="402"/>
      <c r="K471" s="3"/>
    </row>
    <row r="472" spans="2:11" s="11" customFormat="1" ht="24" customHeight="1" thickBot="1">
      <c r="B472" s="406"/>
      <c r="C472" s="403"/>
      <c r="D472" s="403"/>
      <c r="E472" s="403"/>
      <c r="F472" s="403"/>
      <c r="G472" s="403"/>
      <c r="H472" s="403"/>
      <c r="I472" s="403"/>
      <c r="J472" s="381"/>
      <c r="K472" s="3"/>
    </row>
    <row r="473" spans="2:10" ht="36.75" customHeight="1">
      <c r="B473" s="206"/>
      <c r="C473" s="7">
        <v>4111</v>
      </c>
      <c r="D473" s="32">
        <v>0</v>
      </c>
      <c r="E473" s="413" t="s">
        <v>13</v>
      </c>
      <c r="F473" s="414"/>
      <c r="G473" s="414"/>
      <c r="H473" s="10">
        <v>36000</v>
      </c>
      <c r="I473" s="10"/>
      <c r="J473" s="207">
        <v>36000</v>
      </c>
    </row>
    <row r="474" spans="2:10" ht="48" customHeight="1">
      <c r="B474" s="235"/>
      <c r="C474" s="84">
        <v>4112</v>
      </c>
      <c r="D474" s="32">
        <v>0</v>
      </c>
      <c r="E474" s="415" t="s">
        <v>0</v>
      </c>
      <c r="F474" s="394"/>
      <c r="G474" s="394"/>
      <c r="H474" s="15">
        <v>1200</v>
      </c>
      <c r="I474" s="86"/>
      <c r="J474" s="209">
        <v>1200</v>
      </c>
    </row>
    <row r="475" spans="2:10" ht="42.75" customHeight="1">
      <c r="B475" s="210"/>
      <c r="C475" s="13">
        <v>4113</v>
      </c>
      <c r="D475" s="14">
        <v>0</v>
      </c>
      <c r="E475" s="387" t="s">
        <v>15</v>
      </c>
      <c r="F475" s="388"/>
      <c r="G475" s="388"/>
      <c r="H475" s="16">
        <v>8200</v>
      </c>
      <c r="I475" s="16"/>
      <c r="J475" s="211">
        <v>8200</v>
      </c>
    </row>
    <row r="476" spans="2:10" ht="36" customHeight="1">
      <c r="B476" s="210"/>
      <c r="C476" s="13">
        <v>4114</v>
      </c>
      <c r="D476" s="14">
        <v>0</v>
      </c>
      <c r="E476" s="387" t="s">
        <v>16</v>
      </c>
      <c r="F476" s="388"/>
      <c r="G476" s="388"/>
      <c r="H476" s="16">
        <v>21600</v>
      </c>
      <c r="I476" s="16"/>
      <c r="J476" s="211">
        <v>21600</v>
      </c>
    </row>
    <row r="477" spans="2:11" s="11" customFormat="1" ht="37.5" customHeight="1">
      <c r="B477" s="212">
        <v>411</v>
      </c>
      <c r="C477" s="19"/>
      <c r="D477" s="20"/>
      <c r="E477" s="392" t="s">
        <v>17</v>
      </c>
      <c r="F477" s="393"/>
      <c r="G477" s="393"/>
      <c r="H477" s="23">
        <f>SUM(H473:H476)</f>
        <v>67000</v>
      </c>
      <c r="I477" s="23"/>
      <c r="J477" s="213">
        <f>SUM(J473:J476)</f>
        <v>67000</v>
      </c>
      <c r="K477" s="3"/>
    </row>
    <row r="478" spans="2:11" s="11" customFormat="1" ht="37.5" customHeight="1">
      <c r="B478" s="236"/>
      <c r="C478" s="87"/>
      <c r="D478" s="88"/>
      <c r="E478" s="49"/>
      <c r="F478" s="50"/>
      <c r="G478" s="50"/>
      <c r="H478" s="89"/>
      <c r="I478" s="89"/>
      <c r="J478" s="237"/>
      <c r="K478" s="3"/>
    </row>
    <row r="479" spans="2:11" s="11" customFormat="1" ht="37.5" customHeight="1">
      <c r="B479" s="210"/>
      <c r="C479" s="13">
        <v>4121</v>
      </c>
      <c r="D479" s="14">
        <v>0</v>
      </c>
      <c r="E479" s="387" t="s">
        <v>18</v>
      </c>
      <c r="F479" s="388"/>
      <c r="G479" s="388"/>
      <c r="H479" s="16">
        <v>4600</v>
      </c>
      <c r="I479" s="16"/>
      <c r="J479" s="211">
        <v>4600</v>
      </c>
      <c r="K479" s="3"/>
    </row>
    <row r="480" spans="2:11" s="11" customFormat="1" ht="37.5" customHeight="1">
      <c r="B480" s="210"/>
      <c r="C480" s="13">
        <v>4122</v>
      </c>
      <c r="D480" s="14">
        <v>0</v>
      </c>
      <c r="E480" s="375" t="s">
        <v>19</v>
      </c>
      <c r="F480" s="376"/>
      <c r="G480" s="376"/>
      <c r="H480" s="16">
        <v>4800</v>
      </c>
      <c r="I480" s="16"/>
      <c r="J480" s="211">
        <v>4800</v>
      </c>
      <c r="K480" s="3"/>
    </row>
    <row r="481" spans="2:11" s="11" customFormat="1" ht="37.5" customHeight="1">
      <c r="B481" s="210"/>
      <c r="C481" s="13">
        <v>4124</v>
      </c>
      <c r="D481" s="14">
        <v>0</v>
      </c>
      <c r="E481" s="375" t="s">
        <v>20</v>
      </c>
      <c r="F481" s="376"/>
      <c r="G481" s="376"/>
      <c r="H481" s="16">
        <v>2300</v>
      </c>
      <c r="I481" s="16"/>
      <c r="J481" s="211">
        <v>2300</v>
      </c>
      <c r="K481" s="3"/>
    </row>
    <row r="482" spans="2:10" ht="37.5" customHeight="1">
      <c r="B482" s="210"/>
      <c r="C482" s="13">
        <v>4125</v>
      </c>
      <c r="D482" s="14">
        <v>0</v>
      </c>
      <c r="E482" s="375" t="s">
        <v>21</v>
      </c>
      <c r="F482" s="376"/>
      <c r="G482" s="376"/>
      <c r="H482" s="16">
        <v>2300</v>
      </c>
      <c r="I482" s="16"/>
      <c r="J482" s="211">
        <v>2300</v>
      </c>
    </row>
    <row r="483" spans="2:11" s="11" customFormat="1" ht="37.5" customHeight="1">
      <c r="B483" s="210"/>
      <c r="C483" s="13">
        <v>4129</v>
      </c>
      <c r="D483" s="14">
        <v>0</v>
      </c>
      <c r="E483" s="375" t="s">
        <v>22</v>
      </c>
      <c r="F483" s="376"/>
      <c r="G483" s="376"/>
      <c r="H483" s="16">
        <v>1000</v>
      </c>
      <c r="I483" s="16"/>
      <c r="J483" s="211">
        <v>1000</v>
      </c>
      <c r="K483" s="3"/>
    </row>
    <row r="484" spans="2:11" s="11" customFormat="1" ht="37.5" customHeight="1">
      <c r="B484" s="212">
        <v>412</v>
      </c>
      <c r="C484" s="19"/>
      <c r="D484" s="20"/>
      <c r="E484" s="483" t="s">
        <v>23</v>
      </c>
      <c r="F484" s="484"/>
      <c r="G484" s="484"/>
      <c r="H484" s="90">
        <f>SUM(H479:H483)</f>
        <v>15000</v>
      </c>
      <c r="I484" s="90"/>
      <c r="J484" s="238">
        <f>SUM(J479:J483)</f>
        <v>15000</v>
      </c>
      <c r="K484" s="3"/>
    </row>
    <row r="485" spans="2:11" s="11" customFormat="1" ht="37.5" customHeight="1">
      <c r="B485" s="236"/>
      <c r="C485" s="87"/>
      <c r="D485" s="88"/>
      <c r="E485" s="91"/>
      <c r="F485" s="92"/>
      <c r="G485" s="92"/>
      <c r="H485" s="89"/>
      <c r="I485" s="89"/>
      <c r="J485" s="237"/>
      <c r="K485" s="3"/>
    </row>
    <row r="486" spans="2:11" s="11" customFormat="1" ht="37.5" customHeight="1">
      <c r="B486" s="210"/>
      <c r="C486" s="13">
        <v>4132</v>
      </c>
      <c r="D486" s="14">
        <v>0</v>
      </c>
      <c r="E486" s="375" t="s">
        <v>24</v>
      </c>
      <c r="F486" s="376"/>
      <c r="G486" s="376"/>
      <c r="H486" s="16">
        <v>9000</v>
      </c>
      <c r="I486" s="16"/>
      <c r="J486" s="211">
        <v>9000</v>
      </c>
      <c r="K486" s="3"/>
    </row>
    <row r="487" spans="2:11" s="11" customFormat="1" ht="37.5" customHeight="1">
      <c r="B487" s="223"/>
      <c r="C487" s="57">
        <v>4133</v>
      </c>
      <c r="D487" s="58">
        <v>0</v>
      </c>
      <c r="E487" s="387" t="s">
        <v>25</v>
      </c>
      <c r="F487" s="388"/>
      <c r="G487" s="388"/>
      <c r="H487" s="16">
        <v>3500</v>
      </c>
      <c r="I487" s="16"/>
      <c r="J487" s="211">
        <v>3500</v>
      </c>
      <c r="K487" s="3"/>
    </row>
    <row r="488" spans="2:11" s="11" customFormat="1" ht="37.5" customHeight="1">
      <c r="B488" s="223"/>
      <c r="C488" s="57">
        <v>4136</v>
      </c>
      <c r="D488" s="58">
        <v>0</v>
      </c>
      <c r="E488" s="387" t="s">
        <v>56</v>
      </c>
      <c r="F488" s="388"/>
      <c r="G488" s="388"/>
      <c r="H488" s="16">
        <v>15000</v>
      </c>
      <c r="I488" s="16"/>
      <c r="J488" s="211">
        <v>15000</v>
      </c>
      <c r="K488" s="3"/>
    </row>
    <row r="489" spans="2:10" ht="37.5" customHeight="1">
      <c r="B489" s="223"/>
      <c r="C489" s="57">
        <v>4139</v>
      </c>
      <c r="D489" s="14">
        <v>0</v>
      </c>
      <c r="E489" s="375" t="s">
        <v>29</v>
      </c>
      <c r="F489" s="376"/>
      <c r="G489" s="376"/>
      <c r="H489" s="16">
        <v>1500</v>
      </c>
      <c r="I489" s="16"/>
      <c r="J489" s="211">
        <v>1500</v>
      </c>
    </row>
    <row r="490" spans="2:11" s="11" customFormat="1" ht="37.5" customHeight="1">
      <c r="B490" s="212"/>
      <c r="C490" s="14">
        <v>4139</v>
      </c>
      <c r="D490" s="14">
        <v>10</v>
      </c>
      <c r="E490" s="375" t="s">
        <v>105</v>
      </c>
      <c r="F490" s="376"/>
      <c r="G490" s="376"/>
      <c r="H490" s="16">
        <v>30000</v>
      </c>
      <c r="I490" s="16"/>
      <c r="J490" s="211">
        <v>30000</v>
      </c>
      <c r="K490" s="3"/>
    </row>
    <row r="491" spans="2:11" s="11" customFormat="1" ht="43.5" customHeight="1">
      <c r="B491" s="212"/>
      <c r="C491" s="14">
        <v>4139</v>
      </c>
      <c r="D491" s="14">
        <v>11</v>
      </c>
      <c r="E491" s="375" t="s">
        <v>106</v>
      </c>
      <c r="F491" s="376"/>
      <c r="G491" s="376"/>
      <c r="H491" s="16">
        <v>60000</v>
      </c>
      <c r="I491" s="16"/>
      <c r="J491" s="211">
        <v>60000</v>
      </c>
      <c r="K491" s="3"/>
    </row>
    <row r="492" spans="2:11" s="11" customFormat="1" ht="37.5" customHeight="1">
      <c r="B492" s="225"/>
      <c r="C492" s="63">
        <v>4139</v>
      </c>
      <c r="D492" s="32">
        <v>12</v>
      </c>
      <c r="E492" s="554" t="s">
        <v>104</v>
      </c>
      <c r="F492" s="601"/>
      <c r="G492" s="601"/>
      <c r="H492" s="10">
        <v>60000</v>
      </c>
      <c r="I492" s="10"/>
      <c r="J492" s="207">
        <v>60000</v>
      </c>
      <c r="K492" s="3"/>
    </row>
    <row r="493" spans="2:11" s="11" customFormat="1" ht="43.5" customHeight="1">
      <c r="B493" s="212"/>
      <c r="C493" s="14">
        <v>4139</v>
      </c>
      <c r="D493" s="14">
        <v>13</v>
      </c>
      <c r="E493" s="375" t="s">
        <v>107</v>
      </c>
      <c r="F493" s="376"/>
      <c r="G493" s="376"/>
      <c r="H493" s="16">
        <v>80000</v>
      </c>
      <c r="I493" s="16"/>
      <c r="J493" s="211">
        <v>80000</v>
      </c>
      <c r="K493" s="3"/>
    </row>
    <row r="494" spans="2:11" s="11" customFormat="1" ht="37.5" customHeight="1" hidden="1">
      <c r="B494" s="166"/>
      <c r="C494" s="425"/>
      <c r="D494" s="426"/>
      <c r="E494" s="416"/>
      <c r="F494" s="416"/>
      <c r="G494" s="416"/>
      <c r="H494" s="470"/>
      <c r="I494" s="417"/>
      <c r="J494" s="2"/>
      <c r="K494" s="3"/>
    </row>
    <row r="495" spans="2:11" s="11" customFormat="1" ht="43.5" customHeight="1">
      <c r="B495" s="212"/>
      <c r="C495" s="14">
        <v>4139</v>
      </c>
      <c r="D495" s="14">
        <v>14</v>
      </c>
      <c r="E495" s="375" t="s">
        <v>108</v>
      </c>
      <c r="F495" s="376"/>
      <c r="G495" s="376"/>
      <c r="H495" s="16">
        <v>70000</v>
      </c>
      <c r="I495" s="16"/>
      <c r="J495" s="211">
        <v>70000</v>
      </c>
      <c r="K495" s="3"/>
    </row>
    <row r="496" spans="2:11" s="11" customFormat="1" ht="43.5" customHeight="1">
      <c r="B496" s="223"/>
      <c r="C496" s="57">
        <v>4139</v>
      </c>
      <c r="D496" s="14">
        <v>34</v>
      </c>
      <c r="E496" s="491" t="s">
        <v>103</v>
      </c>
      <c r="F496" s="494"/>
      <c r="G496" s="494"/>
      <c r="H496" s="16">
        <v>10000</v>
      </c>
      <c r="I496" s="16"/>
      <c r="J496" s="211">
        <v>10000</v>
      </c>
      <c r="K496" s="3"/>
    </row>
    <row r="497" spans="2:15" s="11" customFormat="1" ht="43.5" customHeight="1">
      <c r="B497" s="212">
        <v>413</v>
      </c>
      <c r="C497" s="20"/>
      <c r="D497" s="20"/>
      <c r="E497" s="26" t="s">
        <v>37</v>
      </c>
      <c r="F497" s="27"/>
      <c r="G497" s="27"/>
      <c r="H497" s="79">
        <f>H486+H487+H488+H489+H490+H491+H492+H493+H495+H496</f>
        <v>339000</v>
      </c>
      <c r="I497" s="79"/>
      <c r="J497" s="79">
        <f>J486+J487+J488+J489+J490+J491+J492+J493+J495+J496</f>
        <v>339000</v>
      </c>
      <c r="K497" s="3"/>
      <c r="O497" s="280"/>
    </row>
    <row r="498" spans="2:11" s="11" customFormat="1" ht="24.75" customHeight="1">
      <c r="B498" s="212"/>
      <c r="C498" s="20"/>
      <c r="D498" s="20"/>
      <c r="E498" s="77"/>
      <c r="F498" s="78"/>
      <c r="G498" s="78"/>
      <c r="H498" s="79"/>
      <c r="I498" s="79"/>
      <c r="J498" s="231"/>
      <c r="K498" s="3"/>
    </row>
    <row r="499" spans="2:10" ht="56.25" customHeight="1">
      <c r="B499" s="212"/>
      <c r="C499" s="13">
        <v>4181</v>
      </c>
      <c r="D499" s="14">
        <v>6</v>
      </c>
      <c r="E499" s="554" t="s">
        <v>109</v>
      </c>
      <c r="F499" s="555"/>
      <c r="G499" s="555"/>
      <c r="H499" s="10">
        <v>3000</v>
      </c>
      <c r="I499" s="10"/>
      <c r="J499" s="207">
        <v>3000</v>
      </c>
    </row>
    <row r="500" spans="2:10" ht="57" customHeight="1">
      <c r="B500" s="212"/>
      <c r="C500" s="13">
        <v>4181</v>
      </c>
      <c r="D500" s="14">
        <v>7</v>
      </c>
      <c r="E500" s="491" t="s">
        <v>110</v>
      </c>
      <c r="F500" s="492"/>
      <c r="G500" s="492"/>
      <c r="H500" s="16">
        <v>3000</v>
      </c>
      <c r="I500" s="16"/>
      <c r="J500" s="211">
        <v>3000</v>
      </c>
    </row>
    <row r="501" spans="2:10" ht="43.5" customHeight="1">
      <c r="B501" s="212"/>
      <c r="C501" s="13">
        <v>4181</v>
      </c>
      <c r="D501" s="14">
        <v>8</v>
      </c>
      <c r="E501" s="375" t="s">
        <v>111</v>
      </c>
      <c r="F501" s="376"/>
      <c r="G501" s="376"/>
      <c r="H501" s="16">
        <v>40000</v>
      </c>
      <c r="I501" s="16"/>
      <c r="J501" s="211">
        <v>40000</v>
      </c>
    </row>
    <row r="502" spans="2:10" ht="46.5" customHeight="1">
      <c r="B502" s="212">
        <v>418</v>
      </c>
      <c r="C502" s="19"/>
      <c r="D502" s="14"/>
      <c r="E502" s="483" t="s">
        <v>66</v>
      </c>
      <c r="F502" s="484"/>
      <c r="G502" s="484"/>
      <c r="H502" s="23">
        <f>SUM(H499:H501)</f>
        <v>46000</v>
      </c>
      <c r="I502" s="23"/>
      <c r="J502" s="213">
        <f>SUM(J499:J501)</f>
        <v>46000</v>
      </c>
    </row>
    <row r="503" spans="2:11" s="11" customFormat="1" ht="37.5" customHeight="1">
      <c r="B503" s="239"/>
      <c r="C503" s="93"/>
      <c r="D503" s="94"/>
      <c r="E503" s="95"/>
      <c r="F503" s="96"/>
      <c r="G503" s="96"/>
      <c r="H503" s="97"/>
      <c r="I503" s="97"/>
      <c r="J503" s="240"/>
      <c r="K503" s="3"/>
    </row>
    <row r="504" spans="2:11" s="11" customFormat="1" ht="37.5" customHeight="1">
      <c r="B504" s="212"/>
      <c r="C504" s="13">
        <v>4211</v>
      </c>
      <c r="D504" s="14">
        <v>8</v>
      </c>
      <c r="E504" s="24" t="s">
        <v>112</v>
      </c>
      <c r="F504" s="27"/>
      <c r="G504" s="27"/>
      <c r="H504" s="16"/>
      <c r="I504" s="16">
        <v>320000</v>
      </c>
      <c r="J504" s="211">
        <f>I504</f>
        <v>320000</v>
      </c>
      <c r="K504" s="3"/>
    </row>
    <row r="505" spans="2:11" s="11" customFormat="1" ht="37.5" customHeight="1">
      <c r="B505" s="214">
        <v>421</v>
      </c>
      <c r="C505" s="29"/>
      <c r="D505" s="56"/>
      <c r="E505" s="98" t="s">
        <v>75</v>
      </c>
      <c r="F505" s="99"/>
      <c r="G505" s="99"/>
      <c r="H505" s="23"/>
      <c r="I505" s="23">
        <f>SUM(I504)</f>
        <v>320000</v>
      </c>
      <c r="J505" s="213">
        <f>SUM(J504)</f>
        <v>320000</v>
      </c>
      <c r="K505" s="3"/>
    </row>
    <row r="506" spans="2:11" s="11" customFormat="1" ht="42" customHeight="1">
      <c r="B506" s="382" t="s">
        <v>113</v>
      </c>
      <c r="C506" s="383"/>
      <c r="D506" s="383"/>
      <c r="E506" s="383"/>
      <c r="F506" s="383"/>
      <c r="G506" s="383"/>
      <c r="H506" s="383"/>
      <c r="I506" s="383"/>
      <c r="J506" s="384"/>
      <c r="K506" s="3"/>
    </row>
    <row r="507" spans="2:11" s="11" customFormat="1" ht="42" customHeight="1">
      <c r="B507" s="210"/>
      <c r="C507" s="13">
        <v>4111</v>
      </c>
      <c r="D507" s="14">
        <v>2</v>
      </c>
      <c r="E507" s="387" t="s">
        <v>13</v>
      </c>
      <c r="F507" s="388"/>
      <c r="G507" s="388"/>
      <c r="H507" s="16">
        <v>76000</v>
      </c>
      <c r="I507" s="16"/>
      <c r="J507" s="211">
        <v>76000</v>
      </c>
      <c r="K507" s="3"/>
    </row>
    <row r="508" spans="2:10" ht="54" customHeight="1">
      <c r="B508" s="208"/>
      <c r="C508" s="12">
        <v>4112</v>
      </c>
      <c r="D508" s="56">
        <v>2</v>
      </c>
      <c r="E508" s="415" t="s">
        <v>0</v>
      </c>
      <c r="F508" s="394"/>
      <c r="G508" s="394"/>
      <c r="H508" s="15">
        <v>3200</v>
      </c>
      <c r="I508" s="15"/>
      <c r="J508" s="209">
        <v>3200</v>
      </c>
    </row>
    <row r="509" spans="2:10" ht="42" customHeight="1">
      <c r="B509" s="210"/>
      <c r="C509" s="13">
        <v>4113</v>
      </c>
      <c r="D509" s="14">
        <v>2</v>
      </c>
      <c r="E509" s="387" t="s">
        <v>15</v>
      </c>
      <c r="F509" s="388"/>
      <c r="G509" s="388"/>
      <c r="H509" s="16">
        <v>18600</v>
      </c>
      <c r="I509" s="16"/>
      <c r="J509" s="211">
        <v>18600</v>
      </c>
    </row>
    <row r="510" spans="2:10" ht="42" customHeight="1">
      <c r="B510" s="210"/>
      <c r="C510" s="13">
        <v>4114</v>
      </c>
      <c r="D510" s="14">
        <v>2</v>
      </c>
      <c r="E510" s="387" t="s">
        <v>16</v>
      </c>
      <c r="F510" s="388"/>
      <c r="G510" s="388"/>
      <c r="H510" s="16">
        <v>47000</v>
      </c>
      <c r="I510" s="16"/>
      <c r="J510" s="211">
        <v>47000</v>
      </c>
    </row>
    <row r="511" spans="2:11" s="11" customFormat="1" ht="42" customHeight="1" thickBot="1">
      <c r="B511" s="214">
        <v>411</v>
      </c>
      <c r="C511" s="29"/>
      <c r="D511" s="30"/>
      <c r="E511" s="501" t="s">
        <v>17</v>
      </c>
      <c r="F511" s="502"/>
      <c r="G511" s="502"/>
      <c r="H511" s="31">
        <f>SUM(H507:H510)</f>
        <v>144800</v>
      </c>
      <c r="I511" s="31"/>
      <c r="J511" s="215">
        <f>SUM(J507:J510)</f>
        <v>144800</v>
      </c>
      <c r="K511" s="3"/>
    </row>
    <row r="512" spans="2:11" s="11" customFormat="1" ht="42" customHeight="1">
      <c r="B512" s="286"/>
      <c r="C512" s="286"/>
      <c r="D512" s="287"/>
      <c r="E512" s="435"/>
      <c r="F512" s="435"/>
      <c r="G512" s="435"/>
      <c r="H512" s="423"/>
      <c r="I512" s="423"/>
      <c r="J512" s="423"/>
      <c r="K512" s="3"/>
    </row>
    <row r="513" spans="2:11" s="11" customFormat="1" ht="42" customHeight="1" thickBot="1">
      <c r="B513" s="444"/>
      <c r="C513" s="444"/>
      <c r="D513" s="445"/>
      <c r="E513" s="446"/>
      <c r="F513" s="446"/>
      <c r="G513" s="446"/>
      <c r="H513" s="447"/>
      <c r="I513" s="447"/>
      <c r="J513" s="447"/>
      <c r="K513" s="3"/>
    </row>
    <row r="514" spans="2:10" ht="13.5" customHeight="1" thickBot="1">
      <c r="B514" s="472" t="s">
        <v>3</v>
      </c>
      <c r="C514" s="474" t="s">
        <v>4</v>
      </c>
      <c r="D514" s="475"/>
      <c r="E514" s="416" t="s">
        <v>5</v>
      </c>
      <c r="F514" s="416"/>
      <c r="G514" s="416"/>
      <c r="H514" s="470" t="s">
        <v>6</v>
      </c>
      <c r="I514" s="417"/>
      <c r="J514" s="470" t="s">
        <v>7</v>
      </c>
    </row>
    <row r="515" spans="2:10" ht="16.5" customHeight="1" thickBot="1">
      <c r="B515" s="473"/>
      <c r="C515" s="425"/>
      <c r="D515" s="426"/>
      <c r="E515" s="416"/>
      <c r="F515" s="416"/>
      <c r="G515" s="416"/>
      <c r="H515" s="470"/>
      <c r="I515" s="417"/>
      <c r="J515" s="470"/>
    </row>
    <row r="516" spans="2:10" ht="23.25" customHeight="1" thickBot="1">
      <c r="B516" s="4"/>
      <c r="C516" s="4"/>
      <c r="D516" s="5"/>
      <c r="E516" s="470"/>
      <c r="F516" s="417"/>
      <c r="G516" s="417"/>
      <c r="H516" s="6" t="s">
        <v>8</v>
      </c>
      <c r="I516" s="6" t="s">
        <v>9</v>
      </c>
      <c r="J516" s="6" t="s">
        <v>10</v>
      </c>
    </row>
    <row r="517" spans="2:10" ht="24" customHeight="1" thickBot="1">
      <c r="B517" s="2">
        <v>1</v>
      </c>
      <c r="C517" s="2">
        <v>2</v>
      </c>
      <c r="D517" s="33">
        <v>3</v>
      </c>
      <c r="E517" s="470">
        <v>4</v>
      </c>
      <c r="F517" s="471"/>
      <c r="G517" s="471"/>
      <c r="H517" s="34">
        <v>5</v>
      </c>
      <c r="I517" s="34">
        <v>6</v>
      </c>
      <c r="J517" s="34">
        <v>7</v>
      </c>
    </row>
    <row r="518" spans="2:11" s="11" customFormat="1" ht="37.5" customHeight="1">
      <c r="B518" s="210"/>
      <c r="C518" s="13">
        <v>4121</v>
      </c>
      <c r="D518" s="14">
        <v>2</v>
      </c>
      <c r="E518" s="387" t="s">
        <v>18</v>
      </c>
      <c r="F518" s="388"/>
      <c r="G518" s="388"/>
      <c r="H518" s="16">
        <v>9700</v>
      </c>
      <c r="I518" s="16"/>
      <c r="J518" s="211">
        <v>9700</v>
      </c>
      <c r="K518" s="3"/>
    </row>
    <row r="519" spans="2:11" s="11" customFormat="1" ht="42" customHeight="1">
      <c r="B519" s="210"/>
      <c r="C519" s="13">
        <v>4122</v>
      </c>
      <c r="D519" s="14">
        <v>2</v>
      </c>
      <c r="E519" s="375" t="s">
        <v>19</v>
      </c>
      <c r="F519" s="376"/>
      <c r="G519" s="376"/>
      <c r="H519" s="16">
        <v>9700</v>
      </c>
      <c r="I519" s="16"/>
      <c r="J519" s="211">
        <v>9700</v>
      </c>
      <c r="K519" s="3"/>
    </row>
    <row r="520" spans="2:11" s="11" customFormat="1" ht="42" customHeight="1">
      <c r="B520" s="210"/>
      <c r="C520" s="13">
        <v>4124</v>
      </c>
      <c r="D520" s="14">
        <v>2</v>
      </c>
      <c r="E520" s="375" t="s">
        <v>20</v>
      </c>
      <c r="F520" s="376"/>
      <c r="G520" s="376"/>
      <c r="H520" s="16">
        <v>5500</v>
      </c>
      <c r="I520" s="16"/>
      <c r="J520" s="211">
        <v>5500</v>
      </c>
      <c r="K520" s="3"/>
    </row>
    <row r="521" spans="2:10" ht="37.5" customHeight="1">
      <c r="B521" s="210"/>
      <c r="C521" s="13">
        <v>4125</v>
      </c>
      <c r="D521" s="14">
        <v>2</v>
      </c>
      <c r="E521" s="375" t="s">
        <v>21</v>
      </c>
      <c r="F521" s="376"/>
      <c r="G521" s="376"/>
      <c r="H521" s="16">
        <v>5500</v>
      </c>
      <c r="I521" s="16"/>
      <c r="J521" s="211">
        <v>5500</v>
      </c>
    </row>
    <row r="522" spans="2:11" s="11" customFormat="1" ht="42" customHeight="1">
      <c r="B522" s="210"/>
      <c r="C522" s="13">
        <v>4129</v>
      </c>
      <c r="D522" s="14">
        <v>3</v>
      </c>
      <c r="E522" s="375" t="s">
        <v>22</v>
      </c>
      <c r="F522" s="376"/>
      <c r="G522" s="376"/>
      <c r="H522" s="16">
        <v>3100</v>
      </c>
      <c r="I522" s="16"/>
      <c r="J522" s="211">
        <v>3100</v>
      </c>
      <c r="K522" s="3"/>
    </row>
    <row r="523" spans="2:11" s="11" customFormat="1" ht="37.5" customHeight="1">
      <c r="B523" s="212">
        <v>412</v>
      </c>
      <c r="C523" s="19"/>
      <c r="D523" s="20"/>
      <c r="E523" s="483" t="s">
        <v>23</v>
      </c>
      <c r="F523" s="484"/>
      <c r="G523" s="484"/>
      <c r="H523" s="23">
        <f>SUM(H518:H522)</f>
        <v>33500</v>
      </c>
      <c r="I523" s="23"/>
      <c r="J523" s="213">
        <f>SUM(J518:J522)</f>
        <v>33500</v>
      </c>
      <c r="K523" s="3"/>
    </row>
    <row r="524" spans="2:11" s="11" customFormat="1" ht="24.75" customHeight="1">
      <c r="B524" s="212"/>
      <c r="C524" s="74"/>
      <c r="D524" s="28"/>
      <c r="E524" s="77"/>
      <c r="F524" s="78"/>
      <c r="G524" s="78"/>
      <c r="H524" s="79"/>
      <c r="I524" s="79"/>
      <c r="J524" s="231"/>
      <c r="K524" s="3"/>
    </row>
    <row r="525" spans="2:10" ht="42.75" customHeight="1">
      <c r="B525" s="210"/>
      <c r="C525" s="7">
        <v>4132</v>
      </c>
      <c r="D525" s="32">
        <v>2</v>
      </c>
      <c r="E525" s="489" t="s">
        <v>24</v>
      </c>
      <c r="F525" s="490"/>
      <c r="G525" s="490"/>
      <c r="H525" s="10">
        <v>26000</v>
      </c>
      <c r="I525" s="10"/>
      <c r="J525" s="207">
        <v>26000</v>
      </c>
    </row>
    <row r="526" spans="2:10" ht="33" customHeight="1">
      <c r="B526" s="212"/>
      <c r="C526" s="13">
        <v>4139</v>
      </c>
      <c r="D526" s="14">
        <v>16</v>
      </c>
      <c r="E526" s="375" t="s">
        <v>100</v>
      </c>
      <c r="F526" s="376"/>
      <c r="G526" s="376"/>
      <c r="H526" s="16">
        <v>30000</v>
      </c>
      <c r="I526" s="16"/>
      <c r="J526" s="211">
        <v>30000</v>
      </c>
    </row>
    <row r="527" spans="2:10" ht="36.75" customHeight="1">
      <c r="B527" s="214">
        <v>413</v>
      </c>
      <c r="C527" s="29"/>
      <c r="D527" s="56"/>
      <c r="E527" s="485" t="s">
        <v>37</v>
      </c>
      <c r="F527" s="486"/>
      <c r="G527" s="486"/>
      <c r="H527" s="23">
        <f>SUM(H525:H526)</f>
        <v>56000</v>
      </c>
      <c r="I527" s="23"/>
      <c r="J527" s="213">
        <f>SUM(J525:J526)</f>
        <v>56000</v>
      </c>
    </row>
    <row r="528" spans="2:10" ht="43.5" customHeight="1">
      <c r="B528" s="382" t="s">
        <v>114</v>
      </c>
      <c r="C528" s="383"/>
      <c r="D528" s="383"/>
      <c r="E528" s="383"/>
      <c r="F528" s="383"/>
      <c r="G528" s="383"/>
      <c r="H528" s="383"/>
      <c r="I528" s="383"/>
      <c r="J528" s="384"/>
    </row>
    <row r="529" spans="2:11" s="11" customFormat="1" ht="37.5" customHeight="1">
      <c r="B529" s="206"/>
      <c r="C529" s="7">
        <v>4111</v>
      </c>
      <c r="D529" s="32">
        <v>3</v>
      </c>
      <c r="E529" s="413" t="s">
        <v>13</v>
      </c>
      <c r="F529" s="414"/>
      <c r="G529" s="414"/>
      <c r="H529" s="16">
        <v>72000</v>
      </c>
      <c r="I529" s="16"/>
      <c r="J529" s="211">
        <v>72000</v>
      </c>
      <c r="K529" s="3"/>
    </row>
    <row r="530" spans="2:11" s="11" customFormat="1" ht="46.5" customHeight="1">
      <c r="B530" s="208"/>
      <c r="C530" s="12">
        <v>4112</v>
      </c>
      <c r="D530" s="56">
        <v>3</v>
      </c>
      <c r="E530" s="415" t="s">
        <v>0</v>
      </c>
      <c r="F530" s="394"/>
      <c r="G530" s="394"/>
      <c r="H530" s="101">
        <v>3100</v>
      </c>
      <c r="I530" s="101"/>
      <c r="J530" s="242">
        <v>3100</v>
      </c>
      <c r="K530" s="3"/>
    </row>
    <row r="531" spans="2:11" s="11" customFormat="1" ht="37.5" customHeight="1">
      <c r="B531" s="210"/>
      <c r="C531" s="13">
        <v>4113</v>
      </c>
      <c r="D531" s="14">
        <v>3</v>
      </c>
      <c r="E531" s="387" t="s">
        <v>15</v>
      </c>
      <c r="F531" s="388"/>
      <c r="G531" s="388"/>
      <c r="H531" s="16">
        <v>16000</v>
      </c>
      <c r="I531" s="16"/>
      <c r="J531" s="211">
        <v>16000</v>
      </c>
      <c r="K531" s="3"/>
    </row>
    <row r="532" spans="2:11" s="11" customFormat="1" ht="48" customHeight="1">
      <c r="B532" s="210"/>
      <c r="C532" s="13">
        <v>4114</v>
      </c>
      <c r="D532" s="14">
        <v>3</v>
      </c>
      <c r="E532" s="387" t="s">
        <v>16</v>
      </c>
      <c r="F532" s="388"/>
      <c r="G532" s="388"/>
      <c r="H532" s="16">
        <v>48000</v>
      </c>
      <c r="I532" s="16"/>
      <c r="J532" s="211">
        <v>48000</v>
      </c>
      <c r="K532" s="3"/>
    </row>
    <row r="533" spans="2:11" s="11" customFormat="1" ht="37.5" customHeight="1">
      <c r="B533" s="212">
        <v>411</v>
      </c>
      <c r="C533" s="19"/>
      <c r="D533" s="20"/>
      <c r="E533" s="392" t="s">
        <v>17</v>
      </c>
      <c r="F533" s="393"/>
      <c r="G533" s="393"/>
      <c r="H533" s="23">
        <f>SUM(H529:H532)</f>
        <v>139100</v>
      </c>
      <c r="I533" s="23"/>
      <c r="J533" s="213">
        <f>SUM(J529:J532)</f>
        <v>139100</v>
      </c>
      <c r="K533" s="3"/>
    </row>
    <row r="534" spans="2:11" s="11" customFormat="1" ht="28.5" customHeight="1">
      <c r="B534" s="212"/>
      <c r="C534" s="19"/>
      <c r="D534" s="20"/>
      <c r="E534" s="21"/>
      <c r="F534" s="22"/>
      <c r="G534" s="22"/>
      <c r="H534" s="16"/>
      <c r="I534" s="16"/>
      <c r="J534" s="211"/>
      <c r="K534" s="3"/>
    </row>
    <row r="535" spans="2:11" s="11" customFormat="1" ht="37.5" customHeight="1">
      <c r="B535" s="210"/>
      <c r="C535" s="13">
        <v>4121</v>
      </c>
      <c r="D535" s="14">
        <v>3</v>
      </c>
      <c r="E535" s="387" t="s">
        <v>18</v>
      </c>
      <c r="F535" s="388"/>
      <c r="G535" s="388"/>
      <c r="H535" s="16">
        <v>11000</v>
      </c>
      <c r="I535" s="16"/>
      <c r="J535" s="211">
        <v>11000</v>
      </c>
      <c r="K535" s="3"/>
    </row>
    <row r="536" spans="2:11" s="11" customFormat="1" ht="37.5" customHeight="1">
      <c r="B536" s="210"/>
      <c r="C536" s="13">
        <v>4122</v>
      </c>
      <c r="D536" s="14">
        <v>3</v>
      </c>
      <c r="E536" s="375" t="s">
        <v>19</v>
      </c>
      <c r="F536" s="376"/>
      <c r="G536" s="376"/>
      <c r="H536" s="16">
        <v>11000</v>
      </c>
      <c r="I536" s="16"/>
      <c r="J536" s="211">
        <v>11000</v>
      </c>
      <c r="K536" s="3"/>
    </row>
    <row r="537" spans="2:11" s="11" customFormat="1" ht="37.5" customHeight="1">
      <c r="B537" s="210"/>
      <c r="C537" s="13">
        <v>4124</v>
      </c>
      <c r="D537" s="14">
        <v>3</v>
      </c>
      <c r="E537" s="375" t="s">
        <v>20</v>
      </c>
      <c r="F537" s="376"/>
      <c r="G537" s="376"/>
      <c r="H537" s="16">
        <v>6000</v>
      </c>
      <c r="I537" s="16"/>
      <c r="J537" s="211">
        <v>6000</v>
      </c>
      <c r="K537" s="3"/>
    </row>
    <row r="538" spans="2:11" s="11" customFormat="1" ht="27" customHeight="1">
      <c r="B538" s="210"/>
      <c r="C538" s="13">
        <v>4125</v>
      </c>
      <c r="D538" s="14">
        <v>3</v>
      </c>
      <c r="E538" s="375" t="s">
        <v>21</v>
      </c>
      <c r="F538" s="376"/>
      <c r="G538" s="376"/>
      <c r="H538" s="16">
        <v>6000</v>
      </c>
      <c r="I538" s="16"/>
      <c r="J538" s="211">
        <v>6000</v>
      </c>
      <c r="K538" s="3"/>
    </row>
    <row r="539" spans="2:11" s="11" customFormat="1" ht="37.5" customHeight="1">
      <c r="B539" s="210"/>
      <c r="C539" s="13">
        <v>4129</v>
      </c>
      <c r="D539" s="14">
        <v>4</v>
      </c>
      <c r="E539" s="375" t="s">
        <v>22</v>
      </c>
      <c r="F539" s="376"/>
      <c r="G539" s="376"/>
      <c r="H539" s="16">
        <v>2500</v>
      </c>
      <c r="I539" s="16"/>
      <c r="J539" s="211">
        <v>2500</v>
      </c>
      <c r="K539" s="3"/>
    </row>
    <row r="540" spans="2:11" s="11" customFormat="1" ht="37.5" customHeight="1">
      <c r="B540" s="212">
        <v>412</v>
      </c>
      <c r="C540" s="19"/>
      <c r="D540" s="20"/>
      <c r="E540" s="483" t="s">
        <v>23</v>
      </c>
      <c r="F540" s="484"/>
      <c r="G540" s="484"/>
      <c r="H540" s="23">
        <f>SUM(H535:H539)</f>
        <v>36500</v>
      </c>
      <c r="I540" s="23"/>
      <c r="J540" s="213">
        <f>SUM(J535:J539)</f>
        <v>36500</v>
      </c>
      <c r="K540" s="3"/>
    </row>
    <row r="541" spans="2:10" ht="42.75" customHeight="1">
      <c r="B541" s="206"/>
      <c r="C541" s="7">
        <v>4132</v>
      </c>
      <c r="D541" s="32">
        <v>3</v>
      </c>
      <c r="E541" s="489" t="s">
        <v>24</v>
      </c>
      <c r="F541" s="490"/>
      <c r="G541" s="490"/>
      <c r="H541" s="10">
        <v>25000</v>
      </c>
      <c r="I541" s="10"/>
      <c r="J541" s="207">
        <v>25000</v>
      </c>
    </row>
    <row r="542" spans="2:10" ht="33" customHeight="1">
      <c r="B542" s="212"/>
      <c r="C542" s="13">
        <v>4139</v>
      </c>
      <c r="D542" s="14">
        <v>17</v>
      </c>
      <c r="E542" s="375" t="s">
        <v>100</v>
      </c>
      <c r="F542" s="376"/>
      <c r="G542" s="376"/>
      <c r="H542" s="16">
        <v>20000</v>
      </c>
      <c r="I542" s="16"/>
      <c r="J542" s="211">
        <v>20000</v>
      </c>
    </row>
    <row r="543" spans="2:10" ht="36.75" customHeight="1">
      <c r="B543" s="212">
        <v>413</v>
      </c>
      <c r="C543" s="19"/>
      <c r="D543" s="14"/>
      <c r="E543" s="483" t="s">
        <v>37</v>
      </c>
      <c r="F543" s="484"/>
      <c r="G543" s="484"/>
      <c r="H543" s="23">
        <f>SUM(H541:H542)</f>
        <v>45000</v>
      </c>
      <c r="I543" s="23"/>
      <c r="J543" s="213">
        <f>SUM(J541:J542)</f>
        <v>45000</v>
      </c>
    </row>
    <row r="544" spans="2:10" ht="45" customHeight="1">
      <c r="B544" s="382" t="s">
        <v>115</v>
      </c>
      <c r="C544" s="383"/>
      <c r="D544" s="383"/>
      <c r="E544" s="383"/>
      <c r="F544" s="383"/>
      <c r="G544" s="383"/>
      <c r="H544" s="383"/>
      <c r="I544" s="383"/>
      <c r="J544" s="384"/>
    </row>
    <row r="545" spans="2:11" s="11" customFormat="1" ht="37.5" customHeight="1">
      <c r="B545" s="206"/>
      <c r="C545" s="7">
        <v>4111</v>
      </c>
      <c r="D545" s="32">
        <v>4</v>
      </c>
      <c r="E545" s="413" t="s">
        <v>13</v>
      </c>
      <c r="F545" s="414"/>
      <c r="G545" s="414"/>
      <c r="H545" s="10">
        <v>110000</v>
      </c>
      <c r="I545" s="10"/>
      <c r="J545" s="207">
        <v>110000</v>
      </c>
      <c r="K545" s="3"/>
    </row>
    <row r="546" spans="2:11" s="11" customFormat="1" ht="43.5" customHeight="1">
      <c r="B546" s="208"/>
      <c r="C546" s="12">
        <v>4112</v>
      </c>
      <c r="D546" s="56">
        <v>4</v>
      </c>
      <c r="E546" s="415" t="s">
        <v>0</v>
      </c>
      <c r="F546" s="394"/>
      <c r="G546" s="394"/>
      <c r="H546" s="15">
        <v>3800</v>
      </c>
      <c r="I546" s="15"/>
      <c r="J546" s="209">
        <v>3800</v>
      </c>
      <c r="K546" s="3"/>
    </row>
    <row r="547" spans="2:10" ht="33" customHeight="1">
      <c r="B547" s="210"/>
      <c r="C547" s="13">
        <v>4113</v>
      </c>
      <c r="D547" s="14">
        <v>4</v>
      </c>
      <c r="E547" s="387" t="s">
        <v>15</v>
      </c>
      <c r="F547" s="388"/>
      <c r="G547" s="388"/>
      <c r="H547" s="16">
        <v>25000</v>
      </c>
      <c r="I547" s="16"/>
      <c r="J547" s="211">
        <v>25000</v>
      </c>
    </row>
    <row r="548" spans="2:10" ht="33" customHeight="1">
      <c r="B548" s="210"/>
      <c r="C548" s="13">
        <v>4114</v>
      </c>
      <c r="D548" s="14">
        <v>4</v>
      </c>
      <c r="E548" s="387" t="s">
        <v>16</v>
      </c>
      <c r="F548" s="388"/>
      <c r="G548" s="388"/>
      <c r="H548" s="16">
        <v>68000</v>
      </c>
      <c r="I548" s="16"/>
      <c r="J548" s="211">
        <v>68000</v>
      </c>
    </row>
    <row r="549" spans="2:11" s="11" customFormat="1" ht="46.5" customHeight="1">
      <c r="B549" s="212">
        <v>411</v>
      </c>
      <c r="C549" s="19"/>
      <c r="D549" s="20"/>
      <c r="E549" s="392" t="s">
        <v>17</v>
      </c>
      <c r="F549" s="393"/>
      <c r="G549" s="393"/>
      <c r="H549" s="23">
        <f>SUM(H545:H548)</f>
        <v>206800</v>
      </c>
      <c r="I549" s="23"/>
      <c r="J549" s="213">
        <f>SUM(J545:J548)</f>
        <v>206800</v>
      </c>
      <c r="K549" s="3"/>
    </row>
    <row r="550" spans="2:11" s="11" customFormat="1" ht="28.5" customHeight="1">
      <c r="B550" s="212"/>
      <c r="C550" s="19"/>
      <c r="D550" s="20"/>
      <c r="E550" s="21"/>
      <c r="F550" s="22"/>
      <c r="G550" s="22"/>
      <c r="H550" s="16"/>
      <c r="I550" s="16"/>
      <c r="J550" s="211"/>
      <c r="K550" s="3"/>
    </row>
    <row r="551" spans="2:11" s="11" customFormat="1" ht="36.75" customHeight="1">
      <c r="B551" s="210"/>
      <c r="C551" s="13">
        <v>4121</v>
      </c>
      <c r="D551" s="14">
        <v>4</v>
      </c>
      <c r="E551" s="387" t="s">
        <v>18</v>
      </c>
      <c r="F551" s="388"/>
      <c r="G551" s="388"/>
      <c r="H551" s="16">
        <v>12600</v>
      </c>
      <c r="I551" s="16"/>
      <c r="J551" s="211">
        <v>12600</v>
      </c>
      <c r="K551" s="3"/>
    </row>
    <row r="552" spans="2:11" s="11" customFormat="1" ht="36.75" customHeight="1">
      <c r="B552" s="210"/>
      <c r="C552" s="13">
        <v>4122</v>
      </c>
      <c r="D552" s="14">
        <v>4</v>
      </c>
      <c r="E552" s="375" t="s">
        <v>19</v>
      </c>
      <c r="F552" s="376"/>
      <c r="G552" s="376"/>
      <c r="H552" s="16">
        <v>13800</v>
      </c>
      <c r="I552" s="16"/>
      <c r="J552" s="211">
        <v>13800</v>
      </c>
      <c r="K552" s="3"/>
    </row>
    <row r="553" spans="2:11" s="11" customFormat="1" ht="36.75" customHeight="1">
      <c r="B553" s="210"/>
      <c r="C553" s="13">
        <v>4124</v>
      </c>
      <c r="D553" s="14">
        <v>4</v>
      </c>
      <c r="E553" s="375" t="s">
        <v>20</v>
      </c>
      <c r="F553" s="376"/>
      <c r="G553" s="376"/>
      <c r="H553" s="16">
        <v>7200</v>
      </c>
      <c r="I553" s="16"/>
      <c r="J553" s="211">
        <v>7200</v>
      </c>
      <c r="K553" s="3"/>
    </row>
    <row r="554" spans="2:11" s="11" customFormat="1" ht="30.75" customHeight="1">
      <c r="B554" s="210"/>
      <c r="C554" s="13">
        <v>4125</v>
      </c>
      <c r="D554" s="14">
        <v>4</v>
      </c>
      <c r="E554" s="375" t="s">
        <v>21</v>
      </c>
      <c r="F554" s="376"/>
      <c r="G554" s="376"/>
      <c r="H554" s="16">
        <v>7200</v>
      </c>
      <c r="I554" s="16"/>
      <c r="J554" s="211">
        <v>7200</v>
      </c>
      <c r="K554" s="3"/>
    </row>
    <row r="555" spans="2:11" s="11" customFormat="1" ht="36.75" customHeight="1">
      <c r="B555" s="210"/>
      <c r="C555" s="13">
        <v>4129</v>
      </c>
      <c r="D555" s="14">
        <v>5</v>
      </c>
      <c r="E555" s="375" t="s">
        <v>22</v>
      </c>
      <c r="F555" s="376"/>
      <c r="G555" s="376"/>
      <c r="H555" s="16">
        <v>5000</v>
      </c>
      <c r="I555" s="16"/>
      <c r="J555" s="211">
        <v>5000</v>
      </c>
      <c r="K555" s="3"/>
    </row>
    <row r="556" spans="2:11" s="11" customFormat="1" ht="37.5" customHeight="1">
      <c r="B556" s="212">
        <v>412</v>
      </c>
      <c r="C556" s="19"/>
      <c r="D556" s="20"/>
      <c r="E556" s="483" t="s">
        <v>23</v>
      </c>
      <c r="F556" s="484"/>
      <c r="G556" s="484"/>
      <c r="H556" s="23">
        <f>SUM(H551:H555)</f>
        <v>45800</v>
      </c>
      <c r="I556" s="23"/>
      <c r="J556" s="213">
        <f>SUM(J551:J555)</f>
        <v>45800</v>
      </c>
      <c r="K556" s="3"/>
    </row>
    <row r="557" spans="2:11" s="11" customFormat="1" ht="30" customHeight="1">
      <c r="B557" s="212"/>
      <c r="C557" s="19"/>
      <c r="D557" s="20"/>
      <c r="E557" s="26"/>
      <c r="F557" s="27"/>
      <c r="G557" s="27"/>
      <c r="H557" s="16"/>
      <c r="I557" s="16"/>
      <c r="J557" s="211"/>
      <c r="K557" s="3"/>
    </row>
    <row r="558" spans="2:11" s="11" customFormat="1" ht="37.5" customHeight="1">
      <c r="B558" s="210"/>
      <c r="C558" s="13">
        <v>4132</v>
      </c>
      <c r="D558" s="14">
        <v>4</v>
      </c>
      <c r="E558" s="375" t="s">
        <v>24</v>
      </c>
      <c r="F558" s="376"/>
      <c r="G558" s="376"/>
      <c r="H558" s="16">
        <v>10000</v>
      </c>
      <c r="I558" s="16"/>
      <c r="J558" s="211">
        <v>10000</v>
      </c>
      <c r="K558" s="3"/>
    </row>
    <row r="559" spans="2:11" s="11" customFormat="1" ht="37.5" customHeight="1">
      <c r="B559" s="212"/>
      <c r="C559" s="13">
        <v>4139</v>
      </c>
      <c r="D559" s="14">
        <v>18</v>
      </c>
      <c r="E559" s="375" t="s">
        <v>100</v>
      </c>
      <c r="F559" s="376"/>
      <c r="G559" s="376"/>
      <c r="H559" s="16">
        <v>70000</v>
      </c>
      <c r="I559" s="16"/>
      <c r="J559" s="211">
        <v>70000</v>
      </c>
      <c r="K559" s="3"/>
    </row>
    <row r="560" spans="2:11" s="11" customFormat="1" ht="37.5" customHeight="1" thickBot="1">
      <c r="B560" s="214">
        <v>413</v>
      </c>
      <c r="C560" s="29"/>
      <c r="D560" s="56"/>
      <c r="E560" s="485" t="s">
        <v>37</v>
      </c>
      <c r="F560" s="486"/>
      <c r="G560" s="486"/>
      <c r="H560" s="31">
        <f>SUM(H558:H559)</f>
        <v>80000</v>
      </c>
      <c r="I560" s="31"/>
      <c r="J560" s="215">
        <f>SUM(J558:J559)</f>
        <v>80000</v>
      </c>
      <c r="K560" s="3"/>
    </row>
    <row r="561" spans="2:11" s="11" customFormat="1" ht="37.5" customHeight="1">
      <c r="B561" s="286"/>
      <c r="C561" s="286"/>
      <c r="D561" s="282"/>
      <c r="E561" s="288"/>
      <c r="F561" s="288"/>
      <c r="G561" s="288"/>
      <c r="H561" s="423"/>
      <c r="I561" s="423"/>
      <c r="J561" s="423"/>
      <c r="K561" s="3"/>
    </row>
    <row r="562" spans="2:11" s="11" customFormat="1" ht="37.5" customHeight="1" thickBot="1">
      <c r="B562" s="420"/>
      <c r="C562" s="420"/>
      <c r="D562" s="448"/>
      <c r="E562" s="424"/>
      <c r="F562" s="424"/>
      <c r="G562" s="424"/>
      <c r="H562" s="449"/>
      <c r="I562" s="449"/>
      <c r="J562" s="449"/>
      <c r="K562" s="3"/>
    </row>
    <row r="563" spans="2:10" ht="13.5" customHeight="1" thickBot="1">
      <c r="B563" s="472" t="s">
        <v>3</v>
      </c>
      <c r="C563" s="474" t="s">
        <v>4</v>
      </c>
      <c r="D563" s="475"/>
      <c r="E563" s="416" t="s">
        <v>5</v>
      </c>
      <c r="F563" s="416"/>
      <c r="G563" s="416"/>
      <c r="H563" s="470" t="s">
        <v>6</v>
      </c>
      <c r="I563" s="417"/>
      <c r="J563" s="470" t="s">
        <v>7</v>
      </c>
    </row>
    <row r="564" spans="2:10" ht="16.5" customHeight="1" thickBot="1">
      <c r="B564" s="473"/>
      <c r="C564" s="425"/>
      <c r="D564" s="426"/>
      <c r="E564" s="416"/>
      <c r="F564" s="416"/>
      <c r="G564" s="416"/>
      <c r="H564" s="470"/>
      <c r="I564" s="417"/>
      <c r="J564" s="470"/>
    </row>
    <row r="565" spans="2:10" ht="23.25" customHeight="1" thickBot="1">
      <c r="B565" s="4"/>
      <c r="C565" s="4"/>
      <c r="D565" s="5"/>
      <c r="E565" s="470"/>
      <c r="F565" s="417"/>
      <c r="G565" s="417"/>
      <c r="H565" s="6" t="s">
        <v>8</v>
      </c>
      <c r="I565" s="6" t="s">
        <v>9</v>
      </c>
      <c r="J565" s="6" t="s">
        <v>10</v>
      </c>
    </row>
    <row r="566" spans="2:10" ht="24" customHeight="1" thickBot="1">
      <c r="B566" s="2">
        <v>1</v>
      </c>
      <c r="C566" s="2">
        <v>2</v>
      </c>
      <c r="D566" s="33">
        <v>3</v>
      </c>
      <c r="E566" s="470">
        <v>4</v>
      </c>
      <c r="F566" s="471"/>
      <c r="G566" s="471"/>
      <c r="H566" s="34">
        <v>5</v>
      </c>
      <c r="I566" s="34">
        <v>6</v>
      </c>
      <c r="J566" s="34">
        <v>7</v>
      </c>
    </row>
    <row r="567" spans="2:10" ht="60" customHeight="1">
      <c r="B567" s="382" t="s">
        <v>116</v>
      </c>
      <c r="C567" s="477"/>
      <c r="D567" s="477"/>
      <c r="E567" s="477"/>
      <c r="F567" s="477"/>
      <c r="G567" s="477"/>
      <c r="H567" s="477"/>
      <c r="I567" s="477"/>
      <c r="J567" s="478"/>
    </row>
    <row r="568" spans="2:10" ht="46.5" customHeight="1">
      <c r="B568" s="243"/>
      <c r="C568" s="63">
        <v>4111</v>
      </c>
      <c r="D568" s="64">
        <v>6</v>
      </c>
      <c r="E568" s="413" t="s">
        <v>13</v>
      </c>
      <c r="F568" s="414"/>
      <c r="G568" s="414"/>
      <c r="H568" s="16">
        <v>106000</v>
      </c>
      <c r="I568" s="103"/>
      <c r="J568" s="211">
        <v>106000</v>
      </c>
    </row>
    <row r="569" spans="2:10" ht="42.75" customHeight="1">
      <c r="B569" s="244"/>
      <c r="C569" s="13">
        <v>4112</v>
      </c>
      <c r="D569" s="14">
        <v>6</v>
      </c>
      <c r="E569" s="415" t="s">
        <v>0</v>
      </c>
      <c r="F569" s="394"/>
      <c r="G569" s="394"/>
      <c r="H569" s="16">
        <v>4000</v>
      </c>
      <c r="I569" s="100"/>
      <c r="J569" s="211">
        <v>4000</v>
      </c>
    </row>
    <row r="570" spans="2:10" ht="46.5" customHeight="1">
      <c r="B570" s="546"/>
      <c r="C570" s="548">
        <v>4113</v>
      </c>
      <c r="D570" s="550">
        <v>6</v>
      </c>
      <c r="E570" s="377" t="s">
        <v>15</v>
      </c>
      <c r="F570" s="378"/>
      <c r="G570" s="378"/>
      <c r="H570" s="538">
        <v>22500</v>
      </c>
      <c r="I570" s="540"/>
      <c r="J570" s="542">
        <v>22500</v>
      </c>
    </row>
    <row r="571" spans="2:10" ht="33.75" customHeight="1" hidden="1">
      <c r="B571" s="547"/>
      <c r="C571" s="549"/>
      <c r="D571" s="551"/>
      <c r="E571" s="552"/>
      <c r="F571" s="553"/>
      <c r="G571" s="553"/>
      <c r="H571" s="539"/>
      <c r="I571" s="541"/>
      <c r="J571" s="543"/>
    </row>
    <row r="572" spans="2:10" ht="19.5" customHeight="1" hidden="1">
      <c r="B572" s="244"/>
      <c r="C572" s="104"/>
      <c r="D572" s="105"/>
      <c r="E572" s="535"/>
      <c r="F572" s="536"/>
      <c r="G572" s="536"/>
      <c r="H572" s="100"/>
      <c r="I572" s="100"/>
      <c r="J572" s="241"/>
    </row>
    <row r="573" spans="2:10" ht="18.75" customHeight="1" hidden="1">
      <c r="B573" s="244"/>
      <c r="C573" s="104"/>
      <c r="D573" s="105"/>
      <c r="E573" s="535"/>
      <c r="F573" s="536"/>
      <c r="G573" s="536"/>
      <c r="H573" s="100"/>
      <c r="I573" s="100"/>
      <c r="J573" s="241"/>
    </row>
    <row r="574" spans="2:10" ht="18.75" customHeight="1" hidden="1">
      <c r="B574" s="236"/>
      <c r="C574" s="87"/>
      <c r="D574" s="88"/>
      <c r="E574" s="544"/>
      <c r="F574" s="545"/>
      <c r="G574" s="545"/>
      <c r="H574" s="103"/>
      <c r="I574" s="103"/>
      <c r="J574" s="245"/>
    </row>
    <row r="575" spans="2:10" ht="18.75" customHeight="1" hidden="1">
      <c r="B575" s="236"/>
      <c r="C575" s="87"/>
      <c r="D575" s="88"/>
      <c r="E575" s="108"/>
      <c r="F575" s="109"/>
      <c r="G575" s="109"/>
      <c r="H575" s="100"/>
      <c r="I575" s="100"/>
      <c r="J575" s="241"/>
    </row>
    <row r="576" spans="2:10" ht="18.75" customHeight="1" hidden="1">
      <c r="B576" s="244"/>
      <c r="C576" s="104"/>
      <c r="D576" s="105"/>
      <c r="E576" s="535"/>
      <c r="F576" s="536"/>
      <c r="G576" s="536"/>
      <c r="H576" s="100"/>
      <c r="I576" s="100"/>
      <c r="J576" s="241"/>
    </row>
    <row r="577" spans="2:10" ht="18.75" customHeight="1" hidden="1">
      <c r="B577" s="244"/>
      <c r="C577" s="104"/>
      <c r="D577" s="105"/>
      <c r="E577" s="528"/>
      <c r="F577" s="529"/>
      <c r="G577" s="529"/>
      <c r="H577" s="100"/>
      <c r="I577" s="100"/>
      <c r="J577" s="241"/>
    </row>
    <row r="578" spans="2:10" ht="18.75" customHeight="1" hidden="1">
      <c r="B578" s="244"/>
      <c r="C578" s="104"/>
      <c r="D578" s="105"/>
      <c r="E578" s="528"/>
      <c r="F578" s="529"/>
      <c r="G578" s="529"/>
      <c r="H578" s="100"/>
      <c r="I578" s="100"/>
      <c r="J578" s="241"/>
    </row>
    <row r="579" spans="2:10" ht="19.5" customHeight="1" hidden="1">
      <c r="B579" s="244"/>
      <c r="C579" s="104"/>
      <c r="D579" s="105"/>
      <c r="E579" s="528"/>
      <c r="F579" s="529"/>
      <c r="G579" s="529"/>
      <c r="H579" s="100"/>
      <c r="I579" s="100"/>
      <c r="J579" s="241"/>
    </row>
    <row r="580" spans="2:10" ht="27.75" customHeight="1" hidden="1">
      <c r="B580" s="244"/>
      <c r="C580" s="104"/>
      <c r="D580" s="105"/>
      <c r="E580" s="528"/>
      <c r="F580" s="529"/>
      <c r="G580" s="529"/>
      <c r="H580" s="100"/>
      <c r="I580" s="100"/>
      <c r="J580" s="241"/>
    </row>
    <row r="581" spans="2:10" ht="50.25" customHeight="1" hidden="1">
      <c r="B581" s="236"/>
      <c r="C581" s="87"/>
      <c r="D581" s="88"/>
      <c r="E581" s="531"/>
      <c r="F581" s="537"/>
      <c r="G581" s="537"/>
      <c r="H581" s="103"/>
      <c r="I581" s="103"/>
      <c r="J581" s="245"/>
    </row>
    <row r="582" spans="2:10" ht="30" customHeight="1" hidden="1">
      <c r="B582" s="236"/>
      <c r="C582" s="87"/>
      <c r="D582" s="88"/>
      <c r="E582" s="110"/>
      <c r="F582" s="111"/>
      <c r="G582" s="111"/>
      <c r="H582" s="100"/>
      <c r="I582" s="100"/>
      <c r="J582" s="241"/>
    </row>
    <row r="583" spans="2:10" ht="50.25" customHeight="1" hidden="1">
      <c r="B583" s="244"/>
      <c r="C583" s="104"/>
      <c r="D583" s="105"/>
      <c r="E583" s="528"/>
      <c r="F583" s="529"/>
      <c r="G583" s="529"/>
      <c r="H583" s="100"/>
      <c r="I583" s="100"/>
      <c r="J583" s="241"/>
    </row>
    <row r="584" spans="2:10" ht="32.25" customHeight="1" hidden="1">
      <c r="B584" s="236"/>
      <c r="C584" s="104"/>
      <c r="D584" s="105"/>
      <c r="E584" s="528"/>
      <c r="F584" s="530"/>
      <c r="G584" s="530"/>
      <c r="H584" s="100"/>
      <c r="I584" s="100"/>
      <c r="J584" s="241"/>
    </row>
    <row r="585" spans="2:10" ht="43.5" customHeight="1" hidden="1">
      <c r="B585" s="236"/>
      <c r="C585" s="87"/>
      <c r="D585" s="105"/>
      <c r="E585" s="531"/>
      <c r="F585" s="532"/>
      <c r="G585" s="532"/>
      <c r="H585" s="103"/>
      <c r="I585" s="103"/>
      <c r="J585" s="245"/>
    </row>
    <row r="586" spans="2:10" ht="39.75" customHeight="1" hidden="1">
      <c r="B586" s="246"/>
      <c r="C586" s="112"/>
      <c r="D586" s="113"/>
      <c r="E586" s="106"/>
      <c r="F586" s="107"/>
      <c r="G586" s="107"/>
      <c r="H586" s="100"/>
      <c r="I586" s="100"/>
      <c r="J586" s="241"/>
    </row>
    <row r="587" spans="2:10" ht="37.5" customHeight="1" hidden="1">
      <c r="B587" s="223"/>
      <c r="C587" s="57"/>
      <c r="D587" s="58"/>
      <c r="E587" s="533" t="s">
        <v>117</v>
      </c>
      <c r="F587" s="534"/>
      <c r="G587" s="534"/>
      <c r="H587" s="16"/>
      <c r="I587" s="16"/>
      <c r="J587" s="211"/>
    </row>
    <row r="588" spans="2:10" ht="43.5" customHeight="1" hidden="1">
      <c r="B588" s="210"/>
      <c r="C588" s="13">
        <v>4111</v>
      </c>
      <c r="D588" s="14">
        <v>6</v>
      </c>
      <c r="E588" s="387" t="s">
        <v>13</v>
      </c>
      <c r="F588" s="388"/>
      <c r="G588" s="388"/>
      <c r="H588" s="16"/>
      <c r="I588" s="16"/>
      <c r="J588" s="211"/>
    </row>
    <row r="589" spans="2:10" ht="87.75" customHeight="1" hidden="1">
      <c r="B589" s="208"/>
      <c r="C589" s="12">
        <v>4112</v>
      </c>
      <c r="D589" s="56">
        <v>6</v>
      </c>
      <c r="E589" s="377" t="s">
        <v>14</v>
      </c>
      <c r="F589" s="378"/>
      <c r="G589" s="378"/>
      <c r="H589" s="15">
        <v>4000</v>
      </c>
      <c r="I589" s="15"/>
      <c r="J589" s="209">
        <v>4000</v>
      </c>
    </row>
    <row r="590" spans="2:10" ht="28.5" customHeight="1" hidden="1">
      <c r="B590" s="210"/>
      <c r="C590" s="13"/>
      <c r="D590" s="14"/>
      <c r="E590" s="387"/>
      <c r="F590" s="388"/>
      <c r="G590" s="388"/>
      <c r="H590" s="16"/>
      <c r="I590" s="16"/>
      <c r="J590" s="211"/>
    </row>
    <row r="591" spans="2:11" s="11" customFormat="1" ht="36.75" customHeight="1">
      <c r="B591" s="210"/>
      <c r="C591" s="13">
        <v>4114</v>
      </c>
      <c r="D591" s="14">
        <v>6</v>
      </c>
      <c r="E591" s="387" t="s">
        <v>16</v>
      </c>
      <c r="F591" s="388"/>
      <c r="G591" s="388"/>
      <c r="H591" s="16">
        <v>65000</v>
      </c>
      <c r="I591" s="16"/>
      <c r="J591" s="211">
        <v>65000</v>
      </c>
      <c r="K591" s="3"/>
    </row>
    <row r="592" spans="2:11" s="11" customFormat="1" ht="37.5" customHeight="1">
      <c r="B592" s="212">
        <v>411</v>
      </c>
      <c r="C592" s="19"/>
      <c r="D592" s="20"/>
      <c r="E592" s="392" t="s">
        <v>17</v>
      </c>
      <c r="F592" s="393"/>
      <c r="G592" s="393"/>
      <c r="H592" s="23">
        <f>H568+H569+H570+H591</f>
        <v>197500</v>
      </c>
      <c r="I592" s="23"/>
      <c r="J592" s="213">
        <f>J568+J569+J570+J591</f>
        <v>197500</v>
      </c>
      <c r="K592" s="3"/>
    </row>
    <row r="593" spans="2:11" s="11" customFormat="1" ht="46.5" customHeight="1">
      <c r="B593" s="212"/>
      <c r="C593" s="19"/>
      <c r="D593" s="20"/>
      <c r="E593" s="21"/>
      <c r="F593" s="22"/>
      <c r="G593" s="22"/>
      <c r="H593" s="16"/>
      <c r="I593" s="16"/>
      <c r="J593" s="211"/>
      <c r="K593" s="3"/>
    </row>
    <row r="594" spans="2:11" s="11" customFormat="1" ht="36.75" customHeight="1">
      <c r="B594" s="210"/>
      <c r="C594" s="13">
        <v>4121</v>
      </c>
      <c r="D594" s="14">
        <v>6</v>
      </c>
      <c r="E594" s="387" t="s">
        <v>18</v>
      </c>
      <c r="F594" s="388"/>
      <c r="G594" s="388"/>
      <c r="H594" s="16">
        <v>16000</v>
      </c>
      <c r="I594" s="16"/>
      <c r="J594" s="211">
        <v>16000</v>
      </c>
      <c r="K594" s="3"/>
    </row>
    <row r="595" spans="2:11" s="11" customFormat="1" ht="36.75" customHeight="1">
      <c r="B595" s="210"/>
      <c r="C595" s="13">
        <v>4122</v>
      </c>
      <c r="D595" s="14">
        <v>6</v>
      </c>
      <c r="E595" s="375" t="s">
        <v>19</v>
      </c>
      <c r="F595" s="376"/>
      <c r="G595" s="376"/>
      <c r="H595" s="16">
        <v>16000</v>
      </c>
      <c r="I595" s="16"/>
      <c r="J595" s="211">
        <v>16000</v>
      </c>
      <c r="K595" s="3"/>
    </row>
    <row r="596" spans="2:11" s="11" customFormat="1" ht="36.75" customHeight="1">
      <c r="B596" s="210"/>
      <c r="C596" s="13">
        <v>4124</v>
      </c>
      <c r="D596" s="14">
        <v>6</v>
      </c>
      <c r="E596" s="375" t="s">
        <v>20</v>
      </c>
      <c r="F596" s="376"/>
      <c r="G596" s="376"/>
      <c r="H596" s="16">
        <v>8000</v>
      </c>
      <c r="I596" s="16"/>
      <c r="J596" s="211">
        <v>8000</v>
      </c>
      <c r="K596" s="3"/>
    </row>
    <row r="597" spans="2:11" s="11" customFormat="1" ht="36.75" customHeight="1">
      <c r="B597" s="210"/>
      <c r="C597" s="13">
        <v>4125</v>
      </c>
      <c r="D597" s="14">
        <v>6</v>
      </c>
      <c r="E597" s="375" t="s">
        <v>21</v>
      </c>
      <c r="F597" s="376"/>
      <c r="G597" s="376"/>
      <c r="H597" s="16">
        <v>8000</v>
      </c>
      <c r="I597" s="16"/>
      <c r="J597" s="211">
        <v>8000</v>
      </c>
      <c r="K597" s="3"/>
    </row>
    <row r="598" spans="2:11" s="11" customFormat="1" ht="36.75" customHeight="1">
      <c r="B598" s="210"/>
      <c r="C598" s="13">
        <v>4129</v>
      </c>
      <c r="D598" s="14">
        <v>7</v>
      </c>
      <c r="E598" s="375" t="s">
        <v>22</v>
      </c>
      <c r="F598" s="376"/>
      <c r="G598" s="376"/>
      <c r="H598" s="16">
        <v>15000</v>
      </c>
      <c r="I598" s="16"/>
      <c r="J598" s="211">
        <v>15000</v>
      </c>
      <c r="K598" s="3"/>
    </row>
    <row r="599" spans="2:11" s="11" customFormat="1" ht="37.5" customHeight="1">
      <c r="B599" s="212">
        <v>412</v>
      </c>
      <c r="C599" s="19"/>
      <c r="D599" s="20"/>
      <c r="E599" s="483" t="s">
        <v>23</v>
      </c>
      <c r="F599" s="484"/>
      <c r="G599" s="484"/>
      <c r="H599" s="23">
        <f>SUM(H594:H598)</f>
        <v>63000</v>
      </c>
      <c r="I599" s="23"/>
      <c r="J599" s="213">
        <f>SUM(J594:J598)</f>
        <v>63000</v>
      </c>
      <c r="K599" s="3"/>
    </row>
    <row r="600" spans="2:11" s="11" customFormat="1" ht="37.5" customHeight="1">
      <c r="B600" s="212"/>
      <c r="C600" s="19"/>
      <c r="D600" s="20"/>
      <c r="E600" s="26"/>
      <c r="F600" s="27"/>
      <c r="G600" s="27"/>
      <c r="H600" s="16"/>
      <c r="I600" s="16"/>
      <c r="J600" s="211"/>
      <c r="K600" s="3"/>
    </row>
    <row r="601" spans="2:11" s="11" customFormat="1" ht="37.5" customHeight="1">
      <c r="B601" s="210"/>
      <c r="C601" s="13">
        <v>4132</v>
      </c>
      <c r="D601" s="14">
        <v>6</v>
      </c>
      <c r="E601" s="375" t="s">
        <v>24</v>
      </c>
      <c r="F601" s="376"/>
      <c r="G601" s="376"/>
      <c r="H601" s="16">
        <v>35000</v>
      </c>
      <c r="I601" s="16"/>
      <c r="J601" s="211">
        <v>35000</v>
      </c>
      <c r="K601" s="3"/>
    </row>
    <row r="602" spans="2:11" s="11" customFormat="1" ht="54" customHeight="1">
      <c r="B602" s="212"/>
      <c r="C602" s="13">
        <v>4139</v>
      </c>
      <c r="D602" s="14">
        <v>20</v>
      </c>
      <c r="E602" s="491" t="s">
        <v>100</v>
      </c>
      <c r="F602" s="492"/>
      <c r="G602" s="493"/>
      <c r="H602" s="16">
        <v>20000</v>
      </c>
      <c r="I602" s="16"/>
      <c r="J602" s="211">
        <v>20000</v>
      </c>
      <c r="K602" s="3"/>
    </row>
    <row r="603" spans="2:11" s="11" customFormat="1" ht="37.5" customHeight="1">
      <c r="B603" s="212">
        <v>413</v>
      </c>
      <c r="C603" s="19"/>
      <c r="D603" s="14"/>
      <c r="E603" s="483" t="s">
        <v>37</v>
      </c>
      <c r="F603" s="484"/>
      <c r="G603" s="484"/>
      <c r="H603" s="23">
        <f>SUM(H601:H602)</f>
        <v>55000</v>
      </c>
      <c r="I603" s="23"/>
      <c r="J603" s="213">
        <f>SUM(J601:J602)</f>
        <v>55000</v>
      </c>
      <c r="K603" s="3"/>
    </row>
    <row r="604" spans="2:11" s="11" customFormat="1" ht="31.5" customHeight="1" hidden="1" thickBot="1">
      <c r="B604" s="246"/>
      <c r="C604" s="247"/>
      <c r="D604" s="113"/>
      <c r="E604" s="248"/>
      <c r="F604" s="248"/>
      <c r="G604" s="248"/>
      <c r="H604" s="114"/>
      <c r="I604" s="114"/>
      <c r="J604" s="249"/>
      <c r="K604" s="3"/>
    </row>
    <row r="605" spans="2:11" s="11" customFormat="1" ht="65.25" customHeight="1" thickBot="1">
      <c r="B605" s="250"/>
      <c r="C605" s="170"/>
      <c r="D605" s="171"/>
      <c r="E605" s="374" t="s">
        <v>118</v>
      </c>
      <c r="F605" s="476"/>
      <c r="G605" s="476"/>
      <c r="H605" s="115">
        <f>H477+H484+H497+H502+H511+H523+H527+H533+H540+H543+H549+H556+H560+H592+H599+H603</f>
        <v>1570000</v>
      </c>
      <c r="I605" s="115">
        <f>I505</f>
        <v>320000</v>
      </c>
      <c r="J605" s="249">
        <f>J477+J484+J497+J502+J511+J523+J527+J533+J540+J543+J549+J556+J560+J592+J599+J603+J505</f>
        <v>1890000</v>
      </c>
      <c r="K605" s="3"/>
    </row>
    <row r="606" spans="2:11" s="11" customFormat="1" ht="37.5" customHeight="1">
      <c r="B606" s="395" t="s">
        <v>119</v>
      </c>
      <c r="C606" s="400" t="s">
        <v>120</v>
      </c>
      <c r="D606" s="479"/>
      <c r="E606" s="479"/>
      <c r="F606" s="479"/>
      <c r="G606" s="479"/>
      <c r="H606" s="479"/>
      <c r="I606" s="479"/>
      <c r="J606" s="480"/>
      <c r="K606" s="3"/>
    </row>
    <row r="607" spans="2:11" s="11" customFormat="1" ht="31.5" customHeight="1" thickBot="1">
      <c r="B607" s="396"/>
      <c r="C607" s="481"/>
      <c r="D607" s="481"/>
      <c r="E607" s="481"/>
      <c r="F607" s="481"/>
      <c r="G607" s="481"/>
      <c r="H607" s="481"/>
      <c r="I607" s="481"/>
      <c r="J607" s="482"/>
      <c r="K607" s="3"/>
    </row>
    <row r="608" spans="2:11" s="70" customFormat="1" ht="49.5" customHeight="1">
      <c r="B608" s="206"/>
      <c r="C608" s="7">
        <v>4111</v>
      </c>
      <c r="D608" s="32">
        <v>0</v>
      </c>
      <c r="E608" s="413" t="s">
        <v>13</v>
      </c>
      <c r="F608" s="414"/>
      <c r="G608" s="414"/>
      <c r="H608" s="10">
        <v>29500</v>
      </c>
      <c r="I608" s="10"/>
      <c r="J608" s="207">
        <v>29500</v>
      </c>
      <c r="K608" s="3"/>
    </row>
    <row r="609" spans="2:11" s="70" customFormat="1" ht="49.5" customHeight="1">
      <c r="B609" s="208"/>
      <c r="C609" s="12">
        <v>4112</v>
      </c>
      <c r="D609" s="56">
        <v>0</v>
      </c>
      <c r="E609" s="415" t="s">
        <v>0</v>
      </c>
      <c r="F609" s="394"/>
      <c r="G609" s="394"/>
      <c r="H609" s="15">
        <v>1500</v>
      </c>
      <c r="I609" s="15"/>
      <c r="J609" s="209">
        <v>1500</v>
      </c>
      <c r="K609" s="3"/>
    </row>
    <row r="610" spans="2:10" ht="49.5" customHeight="1">
      <c r="B610" s="210"/>
      <c r="C610" s="13">
        <v>4113</v>
      </c>
      <c r="D610" s="14">
        <v>0</v>
      </c>
      <c r="E610" s="387" t="s">
        <v>15</v>
      </c>
      <c r="F610" s="388"/>
      <c r="G610" s="388"/>
      <c r="H610" s="16">
        <v>7500</v>
      </c>
      <c r="I610" s="16"/>
      <c r="J610" s="211">
        <v>7500</v>
      </c>
    </row>
    <row r="611" spans="2:10" ht="49.5" customHeight="1">
      <c r="B611" s="210"/>
      <c r="C611" s="13">
        <v>4114</v>
      </c>
      <c r="D611" s="14">
        <v>0</v>
      </c>
      <c r="E611" s="387" t="s">
        <v>16</v>
      </c>
      <c r="F611" s="388"/>
      <c r="G611" s="388"/>
      <c r="H611" s="16">
        <v>17000</v>
      </c>
      <c r="I611" s="16"/>
      <c r="J611" s="211">
        <v>17000</v>
      </c>
    </row>
    <row r="612" spans="2:11" s="11" customFormat="1" ht="49.5" customHeight="1">
      <c r="B612" s="212">
        <v>411</v>
      </c>
      <c r="C612" s="19"/>
      <c r="D612" s="20"/>
      <c r="E612" s="392" t="s">
        <v>17</v>
      </c>
      <c r="F612" s="393"/>
      <c r="G612" s="393"/>
      <c r="H612" s="23">
        <f>SUM(H608:H611)</f>
        <v>55500</v>
      </c>
      <c r="I612" s="23"/>
      <c r="J612" s="213">
        <f>SUM(J608:J611)</f>
        <v>55500</v>
      </c>
      <c r="K612" s="3"/>
    </row>
    <row r="613" spans="2:11" s="11" customFormat="1" ht="41.25" customHeight="1">
      <c r="B613" s="212"/>
      <c r="C613" s="19"/>
      <c r="D613" s="20"/>
      <c r="E613" s="21"/>
      <c r="F613" s="22"/>
      <c r="G613" s="22"/>
      <c r="H613" s="23"/>
      <c r="I613" s="23"/>
      <c r="J613" s="213"/>
      <c r="K613" s="3"/>
    </row>
    <row r="614" spans="2:11" s="11" customFormat="1" ht="39.75" customHeight="1">
      <c r="B614" s="210"/>
      <c r="C614" s="13">
        <v>4121</v>
      </c>
      <c r="D614" s="14">
        <v>0</v>
      </c>
      <c r="E614" s="387" t="s">
        <v>18</v>
      </c>
      <c r="F614" s="388"/>
      <c r="G614" s="388"/>
      <c r="H614" s="16">
        <v>4000</v>
      </c>
      <c r="I614" s="16"/>
      <c r="J614" s="211">
        <v>4000</v>
      </c>
      <c r="K614" s="3"/>
    </row>
    <row r="615" spans="2:11" s="11" customFormat="1" ht="39.75" customHeight="1">
      <c r="B615" s="210"/>
      <c r="C615" s="13">
        <v>4122</v>
      </c>
      <c r="D615" s="14">
        <v>0</v>
      </c>
      <c r="E615" s="375" t="s">
        <v>19</v>
      </c>
      <c r="F615" s="376"/>
      <c r="G615" s="376"/>
      <c r="H615" s="16">
        <v>4200</v>
      </c>
      <c r="I615" s="16"/>
      <c r="J615" s="211">
        <v>4200</v>
      </c>
      <c r="K615" s="3"/>
    </row>
    <row r="616" spans="2:11" s="11" customFormat="1" ht="39.75" customHeight="1">
      <c r="B616" s="210"/>
      <c r="C616" s="13">
        <v>4124</v>
      </c>
      <c r="D616" s="14">
        <v>0</v>
      </c>
      <c r="E616" s="375" t="s">
        <v>20</v>
      </c>
      <c r="F616" s="376"/>
      <c r="G616" s="376"/>
      <c r="H616" s="16">
        <v>1900</v>
      </c>
      <c r="I616" s="16"/>
      <c r="J616" s="211">
        <v>1900</v>
      </c>
      <c r="K616" s="3"/>
    </row>
    <row r="617" spans="2:11" s="11" customFormat="1" ht="39.75" customHeight="1">
      <c r="B617" s="210"/>
      <c r="C617" s="13">
        <v>4125</v>
      </c>
      <c r="D617" s="14">
        <v>0</v>
      </c>
      <c r="E617" s="375" t="s">
        <v>21</v>
      </c>
      <c r="F617" s="376"/>
      <c r="G617" s="376"/>
      <c r="H617" s="16">
        <v>1900</v>
      </c>
      <c r="I617" s="16"/>
      <c r="J617" s="211">
        <v>1900</v>
      </c>
      <c r="K617" s="3"/>
    </row>
    <row r="618" spans="2:11" s="11" customFormat="1" ht="39.75" customHeight="1">
      <c r="B618" s="210"/>
      <c r="C618" s="13">
        <v>4129</v>
      </c>
      <c r="D618" s="14">
        <v>0</v>
      </c>
      <c r="E618" s="375" t="s">
        <v>22</v>
      </c>
      <c r="F618" s="376"/>
      <c r="G618" s="376"/>
      <c r="H618" s="16">
        <v>1000</v>
      </c>
      <c r="I618" s="16"/>
      <c r="J618" s="211">
        <v>1000</v>
      </c>
      <c r="K618" s="3"/>
    </row>
    <row r="619" spans="2:11" s="11" customFormat="1" ht="48" customHeight="1">
      <c r="B619" s="212">
        <v>412</v>
      </c>
      <c r="C619" s="19"/>
      <c r="D619" s="20"/>
      <c r="E619" s="483" t="s">
        <v>23</v>
      </c>
      <c r="F619" s="484"/>
      <c r="G619" s="484"/>
      <c r="H619" s="23">
        <f>SUM(H614:H618)</f>
        <v>13000</v>
      </c>
      <c r="I619" s="23"/>
      <c r="J619" s="213">
        <f>SUM(J614:J618)</f>
        <v>13000</v>
      </c>
      <c r="K619" s="3"/>
    </row>
    <row r="620" spans="2:11" s="11" customFormat="1" ht="35.25" customHeight="1">
      <c r="B620" s="236"/>
      <c r="C620" s="87"/>
      <c r="D620" s="88"/>
      <c r="E620" s="91"/>
      <c r="F620" s="92"/>
      <c r="G620" s="92"/>
      <c r="H620" s="89"/>
      <c r="I620" s="89"/>
      <c r="J620" s="237"/>
      <c r="K620" s="3"/>
    </row>
    <row r="621" spans="2:11" s="11" customFormat="1" ht="37.5" customHeight="1">
      <c r="B621" s="210"/>
      <c r="C621" s="13">
        <v>4132</v>
      </c>
      <c r="D621" s="14">
        <v>0</v>
      </c>
      <c r="E621" s="375" t="s">
        <v>24</v>
      </c>
      <c r="F621" s="376"/>
      <c r="G621" s="376"/>
      <c r="H621" s="16">
        <v>9000</v>
      </c>
      <c r="I621" s="16"/>
      <c r="J621" s="211">
        <v>9000</v>
      </c>
      <c r="K621" s="3"/>
    </row>
    <row r="622" spans="2:11" s="11" customFormat="1" ht="37.5" customHeight="1">
      <c r="B622" s="223"/>
      <c r="C622" s="57">
        <v>4133</v>
      </c>
      <c r="D622" s="58">
        <v>0</v>
      </c>
      <c r="E622" s="387" t="s">
        <v>25</v>
      </c>
      <c r="F622" s="388"/>
      <c r="G622" s="388"/>
      <c r="H622" s="16">
        <v>2500</v>
      </c>
      <c r="I622" s="16"/>
      <c r="J622" s="211">
        <v>2500</v>
      </c>
      <c r="K622" s="3"/>
    </row>
    <row r="623" spans="2:11" s="11" customFormat="1" ht="37.5" customHeight="1">
      <c r="B623" s="223"/>
      <c r="C623" s="57">
        <v>4136</v>
      </c>
      <c r="D623" s="58">
        <v>0</v>
      </c>
      <c r="E623" s="387" t="s">
        <v>56</v>
      </c>
      <c r="F623" s="388"/>
      <c r="G623" s="388"/>
      <c r="H623" s="16">
        <v>7000</v>
      </c>
      <c r="I623" s="16"/>
      <c r="J623" s="211">
        <v>7000</v>
      </c>
      <c r="K623" s="3"/>
    </row>
    <row r="624" spans="2:11" s="55" customFormat="1" ht="31.5" customHeight="1">
      <c r="B624" s="223"/>
      <c r="C624" s="57">
        <v>4139</v>
      </c>
      <c r="D624" s="14">
        <v>0</v>
      </c>
      <c r="E624" s="375" t="s">
        <v>29</v>
      </c>
      <c r="F624" s="376"/>
      <c r="G624" s="376"/>
      <c r="H624" s="16">
        <v>1500</v>
      </c>
      <c r="I624" s="16"/>
      <c r="J624" s="211">
        <v>1500</v>
      </c>
      <c r="K624" s="3"/>
    </row>
    <row r="625" spans="2:11" s="11" customFormat="1" ht="48" customHeight="1" thickBot="1">
      <c r="B625" s="214">
        <v>413</v>
      </c>
      <c r="C625" s="29"/>
      <c r="D625" s="56"/>
      <c r="E625" s="527" t="s">
        <v>37</v>
      </c>
      <c r="F625" s="527"/>
      <c r="G625" s="527"/>
      <c r="H625" s="31">
        <f>SUM(H621:H624)</f>
        <v>20000</v>
      </c>
      <c r="I625" s="31"/>
      <c r="J625" s="215">
        <f>SUM(J621:J624)</f>
        <v>20000</v>
      </c>
      <c r="K625" s="3"/>
    </row>
    <row r="626" spans="2:11" s="11" customFormat="1" ht="36" customHeight="1">
      <c r="B626" s="286"/>
      <c r="C626" s="286"/>
      <c r="D626" s="282"/>
      <c r="E626" s="288"/>
      <c r="F626" s="288"/>
      <c r="G626" s="288"/>
      <c r="H626" s="423"/>
      <c r="I626" s="423"/>
      <c r="J626" s="423"/>
      <c r="K626" s="3"/>
    </row>
    <row r="627" spans="2:11" s="11" customFormat="1" ht="36" customHeight="1" thickBot="1">
      <c r="B627" s="420"/>
      <c r="C627" s="420"/>
      <c r="D627" s="448"/>
      <c r="E627" s="424"/>
      <c r="F627" s="424"/>
      <c r="G627" s="424"/>
      <c r="H627" s="449"/>
      <c r="I627" s="449"/>
      <c r="J627" s="449"/>
      <c r="K627" s="3"/>
    </row>
    <row r="628" spans="2:10" ht="13.5" customHeight="1" thickBot="1">
      <c r="B628" s="472" t="s">
        <v>3</v>
      </c>
      <c r="C628" s="474" t="s">
        <v>4</v>
      </c>
      <c r="D628" s="475"/>
      <c r="E628" s="416" t="s">
        <v>5</v>
      </c>
      <c r="F628" s="416"/>
      <c r="G628" s="416"/>
      <c r="H628" s="470" t="s">
        <v>6</v>
      </c>
      <c r="I628" s="417"/>
      <c r="J628" s="470" t="s">
        <v>7</v>
      </c>
    </row>
    <row r="629" spans="2:10" ht="16.5" customHeight="1" thickBot="1">
      <c r="B629" s="473"/>
      <c r="C629" s="425"/>
      <c r="D629" s="426"/>
      <c r="E629" s="416"/>
      <c r="F629" s="416"/>
      <c r="G629" s="416"/>
      <c r="H629" s="470"/>
      <c r="I629" s="417"/>
      <c r="J629" s="470"/>
    </row>
    <row r="630" spans="2:10" ht="23.25" customHeight="1" thickBot="1">
      <c r="B630" s="4"/>
      <c r="C630" s="4"/>
      <c r="D630" s="5"/>
      <c r="E630" s="470"/>
      <c r="F630" s="417"/>
      <c r="G630" s="417"/>
      <c r="H630" s="6" t="s">
        <v>8</v>
      </c>
      <c r="I630" s="6" t="s">
        <v>9</v>
      </c>
      <c r="J630" s="6" t="s">
        <v>10</v>
      </c>
    </row>
    <row r="631" spans="2:10" ht="24" customHeight="1" thickBot="1">
      <c r="B631" s="2">
        <v>1</v>
      </c>
      <c r="C631" s="2">
        <v>2</v>
      </c>
      <c r="D631" s="33">
        <v>3</v>
      </c>
      <c r="E631" s="470">
        <v>4</v>
      </c>
      <c r="F631" s="471"/>
      <c r="G631" s="471"/>
      <c r="H631" s="34">
        <v>5</v>
      </c>
      <c r="I631" s="34">
        <v>6</v>
      </c>
      <c r="J631" s="34">
        <v>7</v>
      </c>
    </row>
    <row r="632" spans="2:10" ht="30" customHeight="1">
      <c r="B632" s="212"/>
      <c r="C632" s="13">
        <v>4182</v>
      </c>
      <c r="D632" s="14">
        <v>5</v>
      </c>
      <c r="E632" s="375" t="s">
        <v>121</v>
      </c>
      <c r="F632" s="376"/>
      <c r="G632" s="376"/>
      <c r="H632" s="16">
        <v>45000</v>
      </c>
      <c r="I632" s="16"/>
      <c r="J632" s="211">
        <v>45000</v>
      </c>
    </row>
    <row r="633" spans="2:10" ht="30" customHeight="1">
      <c r="B633" s="212"/>
      <c r="C633" s="13">
        <v>4182</v>
      </c>
      <c r="D633" s="14">
        <v>6</v>
      </c>
      <c r="E633" s="375" t="s">
        <v>189</v>
      </c>
      <c r="F633" s="376"/>
      <c r="G633" s="376"/>
      <c r="H633" s="16">
        <v>15000</v>
      </c>
      <c r="I633" s="16"/>
      <c r="J633" s="211">
        <v>15000</v>
      </c>
    </row>
    <row r="634" spans="2:10" ht="30" customHeight="1">
      <c r="B634" s="212"/>
      <c r="C634" s="13">
        <v>4182</v>
      </c>
      <c r="D634" s="14">
        <v>7</v>
      </c>
      <c r="E634" s="375" t="s">
        <v>122</v>
      </c>
      <c r="F634" s="376"/>
      <c r="G634" s="376"/>
      <c r="H634" s="16">
        <v>40000</v>
      </c>
      <c r="I634" s="16"/>
      <c r="J634" s="211">
        <v>40000</v>
      </c>
    </row>
    <row r="635" spans="2:10" ht="30" customHeight="1">
      <c r="B635" s="212"/>
      <c r="C635" s="13">
        <v>4182</v>
      </c>
      <c r="D635" s="14">
        <v>8</v>
      </c>
      <c r="E635" s="375" t="s">
        <v>123</v>
      </c>
      <c r="F635" s="376"/>
      <c r="G635" s="376"/>
      <c r="H635" s="16">
        <v>30000</v>
      </c>
      <c r="I635" s="16"/>
      <c r="J635" s="211">
        <v>30000</v>
      </c>
    </row>
    <row r="636" spans="2:10" ht="30" customHeight="1">
      <c r="B636" s="212"/>
      <c r="C636" s="13">
        <v>4182</v>
      </c>
      <c r="D636" s="14">
        <v>8</v>
      </c>
      <c r="E636" s="375" t="s">
        <v>124</v>
      </c>
      <c r="F636" s="376"/>
      <c r="G636" s="376"/>
      <c r="H636" s="16">
        <v>20000</v>
      </c>
      <c r="I636" s="16"/>
      <c r="J636" s="211">
        <v>20000</v>
      </c>
    </row>
    <row r="637" spans="2:10" ht="30" customHeight="1">
      <c r="B637" s="212"/>
      <c r="C637" s="13">
        <v>4182</v>
      </c>
      <c r="D637" s="14">
        <v>11</v>
      </c>
      <c r="E637" s="375" t="s">
        <v>192</v>
      </c>
      <c r="F637" s="376"/>
      <c r="G637" s="376"/>
      <c r="H637" s="16">
        <v>25000</v>
      </c>
      <c r="I637" s="16"/>
      <c r="J637" s="211">
        <v>25000</v>
      </c>
    </row>
    <row r="638" spans="2:11" s="11" customFormat="1" ht="30" customHeight="1">
      <c r="B638" s="212"/>
      <c r="C638" s="13">
        <v>4182</v>
      </c>
      <c r="D638" s="14">
        <v>12</v>
      </c>
      <c r="E638" s="375" t="s">
        <v>193</v>
      </c>
      <c r="F638" s="376"/>
      <c r="G638" s="376"/>
      <c r="H638" s="16">
        <v>20000</v>
      </c>
      <c r="I638" s="16"/>
      <c r="J638" s="211">
        <v>20000</v>
      </c>
      <c r="K638" s="3"/>
    </row>
    <row r="639" spans="2:11" s="11" customFormat="1" ht="37.5" customHeight="1">
      <c r="B639" s="212">
        <v>418</v>
      </c>
      <c r="C639" s="19"/>
      <c r="D639" s="20"/>
      <c r="E639" s="483" t="s">
        <v>66</v>
      </c>
      <c r="F639" s="484"/>
      <c r="G639" s="484"/>
      <c r="H639" s="23">
        <f>SUM(H632:H638)</f>
        <v>195000</v>
      </c>
      <c r="I639" s="23"/>
      <c r="J639" s="213">
        <f>SUM(J632:J638)</f>
        <v>195000</v>
      </c>
      <c r="K639" s="3"/>
    </row>
    <row r="640" spans="2:11" s="11" customFormat="1" ht="37.5" customHeight="1">
      <c r="B640" s="212"/>
      <c r="C640" s="13">
        <v>4211</v>
      </c>
      <c r="D640" s="14">
        <v>9</v>
      </c>
      <c r="E640" s="24" t="s">
        <v>125</v>
      </c>
      <c r="F640" s="27"/>
      <c r="G640" s="27"/>
      <c r="H640" s="16"/>
      <c r="I640" s="16">
        <v>1180000</v>
      </c>
      <c r="J640" s="211">
        <v>1180000</v>
      </c>
      <c r="K640" s="3"/>
    </row>
    <row r="641" spans="2:11" s="11" customFormat="1" ht="42" customHeight="1">
      <c r="B641" s="212">
        <v>421</v>
      </c>
      <c r="C641" s="19"/>
      <c r="D641" s="14"/>
      <c r="E641" s="26" t="s">
        <v>75</v>
      </c>
      <c r="F641" s="27"/>
      <c r="G641" s="27"/>
      <c r="H641" s="23"/>
      <c r="I641" s="23">
        <f>SUM(I640)</f>
        <v>1180000</v>
      </c>
      <c r="J641" s="213">
        <f>SUM(J640)</f>
        <v>1180000</v>
      </c>
      <c r="K641" s="3"/>
    </row>
    <row r="642" spans="2:11" s="11" customFormat="1" ht="57.75" customHeight="1">
      <c r="B642" s="382" t="s">
        <v>126</v>
      </c>
      <c r="C642" s="383"/>
      <c r="D642" s="383"/>
      <c r="E642" s="383"/>
      <c r="F642" s="383"/>
      <c r="G642" s="383"/>
      <c r="H642" s="383"/>
      <c r="I642" s="383"/>
      <c r="J642" s="384"/>
      <c r="K642" s="3"/>
    </row>
    <row r="643" spans="2:11" s="55" customFormat="1" ht="30" customHeight="1">
      <c r="B643" s="210"/>
      <c r="C643" s="13">
        <v>4111</v>
      </c>
      <c r="D643" s="14">
        <v>7</v>
      </c>
      <c r="E643" s="387" t="s">
        <v>13</v>
      </c>
      <c r="F643" s="388"/>
      <c r="G643" s="388"/>
      <c r="H643" s="16">
        <v>18000</v>
      </c>
      <c r="I643" s="16"/>
      <c r="J643" s="211">
        <v>18000</v>
      </c>
      <c r="K643" s="3"/>
    </row>
    <row r="644" spans="2:11" s="11" customFormat="1" ht="30" customHeight="1">
      <c r="B644" s="208"/>
      <c r="C644" s="12">
        <v>4112</v>
      </c>
      <c r="D644" s="56">
        <v>7</v>
      </c>
      <c r="E644" s="415" t="s">
        <v>0</v>
      </c>
      <c r="F644" s="394"/>
      <c r="G644" s="394"/>
      <c r="H644" s="15">
        <v>1000</v>
      </c>
      <c r="I644" s="15"/>
      <c r="J644" s="209">
        <v>1000</v>
      </c>
      <c r="K644" s="3"/>
    </row>
    <row r="645" spans="2:11" s="11" customFormat="1" ht="30" customHeight="1">
      <c r="B645" s="210"/>
      <c r="C645" s="13">
        <v>4113</v>
      </c>
      <c r="D645" s="14">
        <v>7</v>
      </c>
      <c r="E645" s="387" t="s">
        <v>15</v>
      </c>
      <c r="F645" s="388"/>
      <c r="G645" s="388"/>
      <c r="H645" s="16">
        <v>5000</v>
      </c>
      <c r="I645" s="16"/>
      <c r="J645" s="211">
        <v>5000</v>
      </c>
      <c r="K645" s="3"/>
    </row>
    <row r="646" spans="2:11" s="11" customFormat="1" ht="30" customHeight="1">
      <c r="B646" s="210"/>
      <c r="C646" s="13">
        <v>4114</v>
      </c>
      <c r="D646" s="14">
        <v>7</v>
      </c>
      <c r="E646" s="387" t="s">
        <v>16</v>
      </c>
      <c r="F646" s="388"/>
      <c r="G646" s="388"/>
      <c r="H646" s="16">
        <v>12600</v>
      </c>
      <c r="I646" s="16"/>
      <c r="J646" s="211">
        <v>12600</v>
      </c>
      <c r="K646" s="3"/>
    </row>
    <row r="647" spans="2:11" s="11" customFormat="1" ht="36.75" customHeight="1">
      <c r="B647" s="212">
        <v>411</v>
      </c>
      <c r="C647" s="19">
        <v>411</v>
      </c>
      <c r="D647" s="20"/>
      <c r="E647" s="392" t="s">
        <v>17</v>
      </c>
      <c r="F647" s="393"/>
      <c r="G647" s="393"/>
      <c r="H647" s="23">
        <f>SUM(H643:H646)</f>
        <v>36600</v>
      </c>
      <c r="I647" s="23"/>
      <c r="J647" s="213">
        <f>SUM(J643:J646)</f>
        <v>36600</v>
      </c>
      <c r="K647" s="3"/>
    </row>
    <row r="648" spans="2:11" s="11" customFormat="1" ht="36.75" customHeight="1">
      <c r="B648" s="210"/>
      <c r="C648" s="13">
        <v>4121</v>
      </c>
      <c r="D648" s="14">
        <v>7</v>
      </c>
      <c r="E648" s="387" t="s">
        <v>18</v>
      </c>
      <c r="F648" s="388"/>
      <c r="G648" s="388"/>
      <c r="H648" s="16">
        <v>2800</v>
      </c>
      <c r="I648" s="16"/>
      <c r="J648" s="211">
        <v>2800</v>
      </c>
      <c r="K648" s="3"/>
    </row>
    <row r="649" spans="2:11" s="11" customFormat="1" ht="36.75" customHeight="1">
      <c r="B649" s="210"/>
      <c r="C649" s="13">
        <v>4122</v>
      </c>
      <c r="D649" s="14">
        <v>7</v>
      </c>
      <c r="E649" s="375" t="s">
        <v>19</v>
      </c>
      <c r="F649" s="376"/>
      <c r="G649" s="376"/>
      <c r="H649" s="16">
        <v>3000</v>
      </c>
      <c r="I649" s="16"/>
      <c r="J649" s="211">
        <v>3000</v>
      </c>
      <c r="K649" s="3"/>
    </row>
    <row r="650" spans="2:11" s="11" customFormat="1" ht="36.75" customHeight="1">
      <c r="B650" s="210"/>
      <c r="C650" s="13">
        <v>4124</v>
      </c>
      <c r="D650" s="14">
        <v>7</v>
      </c>
      <c r="E650" s="375" t="s">
        <v>20</v>
      </c>
      <c r="F650" s="376"/>
      <c r="G650" s="376"/>
      <c r="H650" s="16">
        <v>1600</v>
      </c>
      <c r="I650" s="16"/>
      <c r="J650" s="211">
        <v>1600</v>
      </c>
      <c r="K650" s="3"/>
    </row>
    <row r="651" spans="2:11" s="70" customFormat="1" ht="36.75" customHeight="1">
      <c r="B651" s="210"/>
      <c r="C651" s="13">
        <v>4125</v>
      </c>
      <c r="D651" s="14">
        <v>7</v>
      </c>
      <c r="E651" s="375" t="s">
        <v>21</v>
      </c>
      <c r="F651" s="376"/>
      <c r="G651" s="376"/>
      <c r="H651" s="16">
        <v>1600</v>
      </c>
      <c r="I651" s="16"/>
      <c r="J651" s="211">
        <v>1600</v>
      </c>
      <c r="K651" s="3"/>
    </row>
    <row r="652" spans="2:11" s="11" customFormat="1" ht="36.75" customHeight="1">
      <c r="B652" s="210"/>
      <c r="C652" s="13">
        <v>4129</v>
      </c>
      <c r="D652" s="14">
        <v>8</v>
      </c>
      <c r="E652" s="375" t="s">
        <v>22</v>
      </c>
      <c r="F652" s="376"/>
      <c r="G652" s="376"/>
      <c r="H652" s="16">
        <v>3600</v>
      </c>
      <c r="I652" s="16"/>
      <c r="J652" s="211">
        <v>3600</v>
      </c>
      <c r="K652" s="3"/>
    </row>
    <row r="653" spans="2:11" s="11" customFormat="1" ht="44.25" customHeight="1">
      <c r="B653" s="212">
        <v>412</v>
      </c>
      <c r="C653" s="19"/>
      <c r="D653" s="20"/>
      <c r="E653" s="483" t="s">
        <v>23</v>
      </c>
      <c r="F653" s="484"/>
      <c r="G653" s="484"/>
      <c r="H653" s="23">
        <f>SUM(H648:H652)</f>
        <v>12600</v>
      </c>
      <c r="I653" s="23"/>
      <c r="J653" s="213">
        <f>SUM(J648:J652)</f>
        <v>12600</v>
      </c>
      <c r="K653" s="3"/>
    </row>
    <row r="654" spans="2:11" s="11" customFormat="1" ht="37.5" customHeight="1">
      <c r="B654" s="206"/>
      <c r="C654" s="7">
        <v>4132</v>
      </c>
      <c r="D654" s="32">
        <v>7</v>
      </c>
      <c r="E654" s="489" t="s">
        <v>24</v>
      </c>
      <c r="F654" s="490"/>
      <c r="G654" s="490"/>
      <c r="H654" s="10">
        <v>5000</v>
      </c>
      <c r="I654" s="10"/>
      <c r="J654" s="207">
        <v>5000</v>
      </c>
      <c r="K654" s="3"/>
    </row>
    <row r="655" spans="2:11" s="11" customFormat="1" ht="37.5" customHeight="1">
      <c r="B655" s="212"/>
      <c r="C655" s="13">
        <v>4139</v>
      </c>
      <c r="D655" s="14">
        <v>21</v>
      </c>
      <c r="E655" s="375" t="s">
        <v>100</v>
      </c>
      <c r="F655" s="376"/>
      <c r="G655" s="376"/>
      <c r="H655" s="16">
        <v>9000</v>
      </c>
      <c r="I655" s="16"/>
      <c r="J655" s="211">
        <v>9000</v>
      </c>
      <c r="K655" s="3"/>
    </row>
    <row r="656" spans="2:11" s="11" customFormat="1" ht="37.5" customHeight="1">
      <c r="B656" s="214">
        <v>413</v>
      </c>
      <c r="C656" s="29"/>
      <c r="D656" s="56"/>
      <c r="E656" s="485" t="s">
        <v>37</v>
      </c>
      <c r="F656" s="486"/>
      <c r="G656" s="486"/>
      <c r="H656" s="23">
        <f>SUM(H654:H655)</f>
        <v>14000</v>
      </c>
      <c r="I656" s="23"/>
      <c r="J656" s="213">
        <f>SUM(J654:J655)</f>
        <v>14000</v>
      </c>
      <c r="K656" s="3"/>
    </row>
    <row r="657" spans="2:11" s="70" customFormat="1" ht="44.25" customHeight="1">
      <c r="B657" s="382" t="s">
        <v>127</v>
      </c>
      <c r="C657" s="383"/>
      <c r="D657" s="383"/>
      <c r="E657" s="383"/>
      <c r="F657" s="383"/>
      <c r="G657" s="383"/>
      <c r="H657" s="383"/>
      <c r="I657" s="383"/>
      <c r="J657" s="384"/>
      <c r="K657" s="3"/>
    </row>
    <row r="658" spans="2:11" s="11" customFormat="1" ht="37.5" customHeight="1">
      <c r="B658" s="230"/>
      <c r="C658" s="7">
        <v>4162</v>
      </c>
      <c r="D658" s="32">
        <v>1</v>
      </c>
      <c r="E658" s="489" t="s">
        <v>128</v>
      </c>
      <c r="F658" s="490"/>
      <c r="G658" s="490"/>
      <c r="H658" s="16">
        <v>160000</v>
      </c>
      <c r="I658" s="16"/>
      <c r="J658" s="211">
        <v>160000</v>
      </c>
      <c r="K658" s="3"/>
    </row>
    <row r="659" spans="2:11" s="11" customFormat="1" ht="37.5" customHeight="1">
      <c r="B659" s="214">
        <v>416</v>
      </c>
      <c r="C659" s="29"/>
      <c r="D659" s="56"/>
      <c r="E659" s="485" t="s">
        <v>129</v>
      </c>
      <c r="F659" s="486"/>
      <c r="G659" s="486"/>
      <c r="H659" s="23">
        <f>SUM(H658)</f>
        <v>160000</v>
      </c>
      <c r="I659" s="23"/>
      <c r="J659" s="213">
        <f>SUM(J658)</f>
        <v>160000</v>
      </c>
      <c r="K659" s="3"/>
    </row>
    <row r="660" spans="2:11" s="11" customFormat="1" ht="39.75" customHeight="1">
      <c r="B660" s="382" t="s">
        <v>130</v>
      </c>
      <c r="C660" s="383"/>
      <c r="D660" s="383"/>
      <c r="E660" s="383"/>
      <c r="F660" s="383"/>
      <c r="G660" s="383"/>
      <c r="H660" s="383"/>
      <c r="I660" s="383"/>
      <c r="J660" s="384"/>
      <c r="K660" s="3"/>
    </row>
    <row r="661" spans="2:11" s="55" customFormat="1" ht="38.25" customHeight="1">
      <c r="B661" s="210"/>
      <c r="C661" s="13">
        <v>4111</v>
      </c>
      <c r="D661" s="14">
        <v>8</v>
      </c>
      <c r="E661" s="387" t="s">
        <v>13</v>
      </c>
      <c r="F661" s="388"/>
      <c r="G661" s="388"/>
      <c r="H661" s="16">
        <v>36000</v>
      </c>
      <c r="I661" s="16"/>
      <c r="J661" s="211">
        <v>36000</v>
      </c>
      <c r="K661" s="3"/>
    </row>
    <row r="662" spans="2:11" s="11" customFormat="1" ht="34.5" customHeight="1">
      <c r="B662" s="208"/>
      <c r="C662" s="12">
        <v>4112</v>
      </c>
      <c r="D662" s="56">
        <v>8</v>
      </c>
      <c r="E662" s="415" t="s">
        <v>0</v>
      </c>
      <c r="F662" s="394"/>
      <c r="G662" s="394"/>
      <c r="H662" s="15">
        <v>2800</v>
      </c>
      <c r="I662" s="15"/>
      <c r="J662" s="209">
        <v>2800</v>
      </c>
      <c r="K662" s="3"/>
    </row>
    <row r="663" spans="2:11" s="11" customFormat="1" ht="33.75" customHeight="1">
      <c r="B663" s="210"/>
      <c r="C663" s="13">
        <v>4113</v>
      </c>
      <c r="D663" s="14">
        <v>8</v>
      </c>
      <c r="E663" s="387" t="s">
        <v>15</v>
      </c>
      <c r="F663" s="388"/>
      <c r="G663" s="388"/>
      <c r="H663" s="16">
        <v>9600</v>
      </c>
      <c r="I663" s="16"/>
      <c r="J663" s="211">
        <v>9600</v>
      </c>
      <c r="K663" s="3"/>
    </row>
    <row r="664" spans="2:11" s="70" customFormat="1" ht="32.25" customHeight="1">
      <c r="B664" s="210"/>
      <c r="C664" s="13">
        <v>4114</v>
      </c>
      <c r="D664" s="14">
        <v>8</v>
      </c>
      <c r="E664" s="387" t="s">
        <v>16</v>
      </c>
      <c r="F664" s="388"/>
      <c r="G664" s="388"/>
      <c r="H664" s="16">
        <v>23600</v>
      </c>
      <c r="I664" s="16"/>
      <c r="J664" s="211">
        <v>23600</v>
      </c>
      <c r="K664" s="3"/>
    </row>
    <row r="665" spans="2:11" s="11" customFormat="1" ht="37.5" customHeight="1">
      <c r="B665" s="212">
        <v>411</v>
      </c>
      <c r="C665" s="19"/>
      <c r="D665" s="20"/>
      <c r="E665" s="392" t="s">
        <v>17</v>
      </c>
      <c r="F665" s="393"/>
      <c r="G665" s="393"/>
      <c r="H665" s="23">
        <f>SUM(H661:H664)</f>
        <v>72000</v>
      </c>
      <c r="I665" s="23"/>
      <c r="J665" s="213">
        <f>SUM(J661:J664)</f>
        <v>72000</v>
      </c>
      <c r="K665" s="3"/>
    </row>
    <row r="666" spans="2:11" s="11" customFormat="1" ht="30" customHeight="1">
      <c r="B666" s="210"/>
      <c r="C666" s="13">
        <v>4121</v>
      </c>
      <c r="D666" s="14">
        <v>8</v>
      </c>
      <c r="E666" s="387" t="s">
        <v>18</v>
      </c>
      <c r="F666" s="388"/>
      <c r="G666" s="388"/>
      <c r="H666" s="16">
        <v>4600</v>
      </c>
      <c r="I666" s="16"/>
      <c r="J666" s="211">
        <v>4600</v>
      </c>
      <c r="K666" s="3"/>
    </row>
    <row r="667" spans="2:11" s="11" customFormat="1" ht="30" customHeight="1">
      <c r="B667" s="210"/>
      <c r="C667" s="13">
        <v>4122</v>
      </c>
      <c r="D667" s="14">
        <v>8</v>
      </c>
      <c r="E667" s="375" t="s">
        <v>19</v>
      </c>
      <c r="F667" s="376"/>
      <c r="G667" s="376"/>
      <c r="H667" s="16">
        <v>4800</v>
      </c>
      <c r="I667" s="16"/>
      <c r="J667" s="211">
        <v>4800</v>
      </c>
      <c r="K667" s="3"/>
    </row>
    <row r="668" spans="2:11" s="11" customFormat="1" ht="30" customHeight="1">
      <c r="B668" s="210"/>
      <c r="C668" s="13">
        <v>4124</v>
      </c>
      <c r="D668" s="14">
        <v>8</v>
      </c>
      <c r="E668" s="375" t="s">
        <v>20</v>
      </c>
      <c r="F668" s="376"/>
      <c r="G668" s="376"/>
      <c r="H668" s="16">
        <v>2400</v>
      </c>
      <c r="I668" s="16"/>
      <c r="J668" s="211">
        <v>2400</v>
      </c>
      <c r="K668" s="3"/>
    </row>
    <row r="669" spans="2:11" s="70" customFormat="1" ht="30" customHeight="1">
      <c r="B669" s="210"/>
      <c r="C669" s="13">
        <v>4125</v>
      </c>
      <c r="D669" s="14">
        <v>8</v>
      </c>
      <c r="E669" s="375" t="s">
        <v>21</v>
      </c>
      <c r="F669" s="376"/>
      <c r="G669" s="376"/>
      <c r="H669" s="16">
        <v>2400</v>
      </c>
      <c r="I669" s="16"/>
      <c r="J669" s="211">
        <v>2400</v>
      </c>
      <c r="K669" s="3"/>
    </row>
    <row r="670" spans="2:11" s="11" customFormat="1" ht="30" customHeight="1">
      <c r="B670" s="210"/>
      <c r="C670" s="13">
        <v>4129</v>
      </c>
      <c r="D670" s="14">
        <v>9</v>
      </c>
      <c r="E670" s="375" t="s">
        <v>22</v>
      </c>
      <c r="F670" s="376"/>
      <c r="G670" s="376"/>
      <c r="H670" s="16">
        <v>3300</v>
      </c>
      <c r="I670" s="16"/>
      <c r="J670" s="211">
        <v>3300</v>
      </c>
      <c r="K670" s="3"/>
    </row>
    <row r="671" spans="2:11" s="11" customFormat="1" ht="31.5" customHeight="1">
      <c r="B671" s="212">
        <v>412</v>
      </c>
      <c r="C671" s="19"/>
      <c r="D671" s="20"/>
      <c r="E671" s="526" t="s">
        <v>23</v>
      </c>
      <c r="F671" s="526"/>
      <c r="G671" s="526"/>
      <c r="H671" s="23">
        <f>SUM(H666:H670)</f>
        <v>17500</v>
      </c>
      <c r="I671" s="23"/>
      <c r="J671" s="213">
        <f>SUM(J666:J670)</f>
        <v>17500</v>
      </c>
      <c r="K671" s="3"/>
    </row>
    <row r="672" spans="2:11" s="11" customFormat="1" ht="31.5" customHeight="1">
      <c r="B672" s="212"/>
      <c r="C672" s="19"/>
      <c r="D672" s="20"/>
      <c r="E672" s="175"/>
      <c r="F672" s="175"/>
      <c r="G672" s="175"/>
      <c r="H672" s="23"/>
      <c r="I672" s="23"/>
      <c r="J672" s="213"/>
      <c r="K672" s="3"/>
    </row>
    <row r="673" spans="2:10" ht="32.25" customHeight="1">
      <c r="B673" s="206"/>
      <c r="C673" s="7">
        <v>4132</v>
      </c>
      <c r="D673" s="32">
        <v>8</v>
      </c>
      <c r="E673" s="489" t="s">
        <v>24</v>
      </c>
      <c r="F673" s="490"/>
      <c r="G673" s="490"/>
      <c r="H673" s="10">
        <v>4000</v>
      </c>
      <c r="I673" s="10"/>
      <c r="J673" s="207">
        <v>4000</v>
      </c>
    </row>
    <row r="674" spans="2:10" ht="34.5" customHeight="1">
      <c r="B674" s="212"/>
      <c r="C674" s="13">
        <v>4139</v>
      </c>
      <c r="D674" s="14">
        <v>22</v>
      </c>
      <c r="E674" s="375" t="s">
        <v>100</v>
      </c>
      <c r="F674" s="376"/>
      <c r="G674" s="376"/>
      <c r="H674" s="16">
        <v>10000</v>
      </c>
      <c r="I674" s="16"/>
      <c r="J674" s="211">
        <v>10000</v>
      </c>
    </row>
    <row r="675" spans="2:10" ht="33.75" customHeight="1" thickBot="1">
      <c r="B675" s="214">
        <v>413</v>
      </c>
      <c r="C675" s="29"/>
      <c r="D675" s="56"/>
      <c r="E675" s="485" t="s">
        <v>37</v>
      </c>
      <c r="F675" s="486"/>
      <c r="G675" s="486"/>
      <c r="H675" s="31">
        <f>SUM(H673:H674)</f>
        <v>14000</v>
      </c>
      <c r="I675" s="31"/>
      <c r="J675" s="215">
        <f>SUM(J673:J674)</f>
        <v>14000</v>
      </c>
    </row>
    <row r="676" spans="2:10" ht="58.5" customHeight="1" thickBot="1">
      <c r="B676" s="254"/>
      <c r="C676" s="117"/>
      <c r="D676" s="118"/>
      <c r="E676" s="521" t="s">
        <v>131</v>
      </c>
      <c r="F676" s="522"/>
      <c r="G676" s="522"/>
      <c r="H676" s="119">
        <f>H612+H619+H625+H639+H647+H653+H656+H659+H665+H671+H675</f>
        <v>610200</v>
      </c>
      <c r="I676" s="119">
        <f>I641</f>
        <v>1180000</v>
      </c>
      <c r="J676" s="255">
        <f>J612+J619+J625+J639+J647+J653+J656+J659+J665+J671+J675+J641</f>
        <v>1790200</v>
      </c>
    </row>
    <row r="677" spans="2:10" ht="58.5" customHeight="1">
      <c r="B677" s="283"/>
      <c r="C677" s="283"/>
      <c r="D677" s="284"/>
      <c r="E677" s="281"/>
      <c r="F677" s="281"/>
      <c r="G677" s="281"/>
      <c r="H677" s="285"/>
      <c r="I677" s="285"/>
      <c r="J677" s="285"/>
    </row>
    <row r="678" spans="2:10" ht="27" customHeight="1" thickBot="1">
      <c r="B678" s="444"/>
      <c r="C678" s="444"/>
      <c r="D678" s="450"/>
      <c r="E678" s="422"/>
      <c r="F678" s="422"/>
      <c r="G678" s="422"/>
      <c r="H678" s="365"/>
      <c r="I678" s="365"/>
      <c r="J678" s="365"/>
    </row>
    <row r="679" spans="2:10" ht="13.5" customHeight="1" thickBot="1">
      <c r="B679" s="472" t="s">
        <v>3</v>
      </c>
      <c r="C679" s="474" t="s">
        <v>4</v>
      </c>
      <c r="D679" s="475"/>
      <c r="E679" s="416" t="s">
        <v>5</v>
      </c>
      <c r="F679" s="416"/>
      <c r="G679" s="416"/>
      <c r="H679" s="470" t="s">
        <v>6</v>
      </c>
      <c r="I679" s="417"/>
      <c r="J679" s="470" t="s">
        <v>7</v>
      </c>
    </row>
    <row r="680" spans="2:10" ht="16.5" customHeight="1" thickBot="1">
      <c r="B680" s="473"/>
      <c r="C680" s="425"/>
      <c r="D680" s="426"/>
      <c r="E680" s="416"/>
      <c r="F680" s="416"/>
      <c r="G680" s="416"/>
      <c r="H680" s="470"/>
      <c r="I680" s="417"/>
      <c r="J680" s="470"/>
    </row>
    <row r="681" spans="2:10" ht="23.25" customHeight="1" thickBot="1">
      <c r="B681" s="4"/>
      <c r="C681" s="4"/>
      <c r="D681" s="5"/>
      <c r="E681" s="470"/>
      <c r="F681" s="417"/>
      <c r="G681" s="417"/>
      <c r="H681" s="6" t="s">
        <v>8</v>
      </c>
      <c r="I681" s="6" t="s">
        <v>9</v>
      </c>
      <c r="J681" s="6" t="s">
        <v>10</v>
      </c>
    </row>
    <row r="682" spans="2:10" ht="24" customHeight="1" thickBot="1">
      <c r="B682" s="2">
        <v>1</v>
      </c>
      <c r="C682" s="2">
        <v>2</v>
      </c>
      <c r="D682" s="33">
        <v>3</v>
      </c>
      <c r="E682" s="470">
        <v>4</v>
      </c>
      <c r="F682" s="471"/>
      <c r="G682" s="471"/>
      <c r="H682" s="34">
        <v>5</v>
      </c>
      <c r="I682" s="34">
        <v>6</v>
      </c>
      <c r="J682" s="34">
        <v>7</v>
      </c>
    </row>
    <row r="683" spans="1:68" s="120" customFormat="1" ht="48" customHeight="1" thickBot="1">
      <c r="A683" s="165"/>
      <c r="B683" s="270">
        <v>6</v>
      </c>
      <c r="C683" s="523" t="s">
        <v>132</v>
      </c>
      <c r="D683" s="524"/>
      <c r="E683" s="524"/>
      <c r="F683" s="524"/>
      <c r="G683" s="524"/>
      <c r="H683" s="524"/>
      <c r="I683" s="524"/>
      <c r="J683" s="525"/>
      <c r="K683" s="3"/>
      <c r="L683" s="165"/>
      <c r="M683" s="165"/>
      <c r="N683" s="165"/>
      <c r="O683" s="165"/>
      <c r="P683" s="165"/>
      <c r="Q683" s="165"/>
      <c r="R683" s="165"/>
      <c r="S683" s="165"/>
      <c r="T683" s="165"/>
      <c r="U683" s="165"/>
      <c r="V683" s="165"/>
      <c r="W683" s="165"/>
      <c r="X683" s="165"/>
      <c r="Y683" s="165"/>
      <c r="Z683" s="165"/>
      <c r="AA683" s="165"/>
      <c r="AB683" s="165"/>
      <c r="AC683" s="165"/>
      <c r="AD683" s="165"/>
      <c r="AE683" s="165"/>
      <c r="AF683" s="165"/>
      <c r="AG683" s="165"/>
      <c r="AH683" s="165"/>
      <c r="AI683" s="165"/>
      <c r="AJ683" s="165"/>
      <c r="AK683" s="165"/>
      <c r="AL683" s="165"/>
      <c r="AM683" s="165"/>
      <c r="AN683" s="165"/>
      <c r="AO683" s="165"/>
      <c r="AP683" s="165"/>
      <c r="AQ683" s="165"/>
      <c r="AR683" s="165"/>
      <c r="AS683" s="165"/>
      <c r="AT683" s="165"/>
      <c r="AU683" s="165"/>
      <c r="AV683" s="165"/>
      <c r="AW683" s="165"/>
      <c r="AX683" s="165"/>
      <c r="AY683" s="165"/>
      <c r="AZ683" s="165"/>
      <c r="BA683" s="165"/>
      <c r="BB683" s="165"/>
      <c r="BC683" s="165"/>
      <c r="BD683" s="165"/>
      <c r="BE683" s="165"/>
      <c r="BF683" s="165"/>
      <c r="BG683" s="165"/>
      <c r="BH683" s="165"/>
      <c r="BI683" s="165"/>
      <c r="BJ683" s="165"/>
      <c r="BK683" s="165"/>
      <c r="BL683" s="165"/>
      <c r="BM683" s="165"/>
      <c r="BN683" s="165"/>
      <c r="BO683" s="165"/>
      <c r="BP683" s="165"/>
    </row>
    <row r="684" spans="2:11" s="11" customFormat="1" ht="45" customHeight="1">
      <c r="B684" s="206"/>
      <c r="C684" s="7">
        <v>4111</v>
      </c>
      <c r="D684" s="32">
        <v>0</v>
      </c>
      <c r="E684" s="413" t="s">
        <v>13</v>
      </c>
      <c r="F684" s="414"/>
      <c r="G684" s="414"/>
      <c r="H684" s="10">
        <v>184000</v>
      </c>
      <c r="I684" s="10"/>
      <c r="J684" s="207">
        <v>184000</v>
      </c>
      <c r="K684" s="3"/>
    </row>
    <row r="685" spans="2:11" s="11" customFormat="1" ht="52.5" customHeight="1">
      <c r="B685" s="208"/>
      <c r="C685" s="12">
        <v>4112</v>
      </c>
      <c r="D685" s="56">
        <v>0</v>
      </c>
      <c r="E685" s="415" t="s">
        <v>0</v>
      </c>
      <c r="F685" s="394"/>
      <c r="G685" s="394"/>
      <c r="H685" s="15">
        <v>7000</v>
      </c>
      <c r="I685" s="15"/>
      <c r="J685" s="209">
        <v>7000</v>
      </c>
      <c r="K685" s="3"/>
    </row>
    <row r="686" spans="2:11" s="70" customFormat="1" ht="45.75" customHeight="1">
      <c r="B686" s="210"/>
      <c r="C686" s="13">
        <v>4113</v>
      </c>
      <c r="D686" s="14">
        <v>0</v>
      </c>
      <c r="E686" s="387" t="s">
        <v>15</v>
      </c>
      <c r="F686" s="388"/>
      <c r="G686" s="388"/>
      <c r="H686" s="16">
        <v>40500</v>
      </c>
      <c r="I686" s="16"/>
      <c r="J686" s="211">
        <v>40500</v>
      </c>
      <c r="K686" s="3"/>
    </row>
    <row r="687" spans="2:11" s="70" customFormat="1" ht="50.25" customHeight="1">
      <c r="B687" s="210"/>
      <c r="C687" s="13">
        <v>4114</v>
      </c>
      <c r="D687" s="14">
        <v>0</v>
      </c>
      <c r="E687" s="387" t="s">
        <v>16</v>
      </c>
      <c r="F687" s="388"/>
      <c r="G687" s="388"/>
      <c r="H687" s="16">
        <v>107000</v>
      </c>
      <c r="I687" s="16"/>
      <c r="J687" s="211">
        <v>107000</v>
      </c>
      <c r="K687" s="3"/>
    </row>
    <row r="688" spans="2:11" s="11" customFormat="1" ht="31.5" customHeight="1">
      <c r="B688" s="212">
        <v>411</v>
      </c>
      <c r="C688" s="19"/>
      <c r="D688" s="20"/>
      <c r="E688" s="392" t="s">
        <v>17</v>
      </c>
      <c r="F688" s="393"/>
      <c r="G688" s="393"/>
      <c r="H688" s="23">
        <f>SUM(H684:H687)</f>
        <v>338500</v>
      </c>
      <c r="I688" s="23"/>
      <c r="J688" s="213">
        <f>SUM(J684:J687)</f>
        <v>338500</v>
      </c>
      <c r="K688" s="3"/>
    </row>
    <row r="689" spans="2:11" s="11" customFormat="1" ht="23.25" customHeight="1">
      <c r="B689" s="236"/>
      <c r="C689" s="87"/>
      <c r="D689" s="88"/>
      <c r="E689" s="49"/>
      <c r="F689" s="50"/>
      <c r="G689" s="50"/>
      <c r="H689" s="89"/>
      <c r="I689" s="89"/>
      <c r="J689" s="237"/>
      <c r="K689" s="3"/>
    </row>
    <row r="690" spans="2:11" s="11" customFormat="1" ht="31.5" customHeight="1">
      <c r="B690" s="210"/>
      <c r="C690" s="13">
        <v>4121</v>
      </c>
      <c r="D690" s="14">
        <v>0</v>
      </c>
      <c r="E690" s="387" t="s">
        <v>18</v>
      </c>
      <c r="F690" s="388"/>
      <c r="G690" s="388"/>
      <c r="H690" s="16">
        <v>26500</v>
      </c>
      <c r="I690" s="16"/>
      <c r="J690" s="211">
        <v>26500</v>
      </c>
      <c r="K690" s="3"/>
    </row>
    <row r="691" spans="2:11" s="11" customFormat="1" ht="31.5" customHeight="1">
      <c r="B691" s="210"/>
      <c r="C691" s="13">
        <v>4122</v>
      </c>
      <c r="D691" s="14">
        <v>0</v>
      </c>
      <c r="E691" s="375" t="s">
        <v>19</v>
      </c>
      <c r="F691" s="376"/>
      <c r="G691" s="376"/>
      <c r="H691" s="16">
        <v>30000</v>
      </c>
      <c r="I691" s="16"/>
      <c r="J691" s="211">
        <v>30000</v>
      </c>
      <c r="K691" s="3"/>
    </row>
    <row r="692" spans="2:11" s="11" customFormat="1" ht="31.5" customHeight="1">
      <c r="B692" s="210"/>
      <c r="C692" s="13">
        <v>4124</v>
      </c>
      <c r="D692" s="14">
        <v>0</v>
      </c>
      <c r="E692" s="375" t="s">
        <v>20</v>
      </c>
      <c r="F692" s="376"/>
      <c r="G692" s="376"/>
      <c r="H692" s="16">
        <v>14000</v>
      </c>
      <c r="I692" s="16"/>
      <c r="J692" s="211">
        <v>14000</v>
      </c>
      <c r="K692" s="3"/>
    </row>
    <row r="693" spans="2:11" s="70" customFormat="1" ht="31.5" customHeight="1">
      <c r="B693" s="210"/>
      <c r="C693" s="13">
        <v>4125</v>
      </c>
      <c r="D693" s="14">
        <v>0</v>
      </c>
      <c r="E693" s="375" t="s">
        <v>21</v>
      </c>
      <c r="F693" s="376"/>
      <c r="G693" s="376"/>
      <c r="H693" s="16">
        <v>14000</v>
      </c>
      <c r="I693" s="16"/>
      <c r="J693" s="211">
        <v>14000</v>
      </c>
      <c r="K693" s="3"/>
    </row>
    <row r="694" spans="2:11" s="11" customFormat="1" ht="31.5" customHeight="1">
      <c r="B694" s="210"/>
      <c r="C694" s="13">
        <v>4129</v>
      </c>
      <c r="D694" s="14">
        <v>0</v>
      </c>
      <c r="E694" s="375" t="s">
        <v>22</v>
      </c>
      <c r="F694" s="376"/>
      <c r="G694" s="376"/>
      <c r="H694" s="16">
        <v>2000</v>
      </c>
      <c r="I694" s="16"/>
      <c r="J694" s="211">
        <v>2000</v>
      </c>
      <c r="K694" s="3"/>
    </row>
    <row r="695" spans="2:11" s="11" customFormat="1" ht="31.5" customHeight="1">
      <c r="B695" s="212">
        <v>412</v>
      </c>
      <c r="C695" s="19"/>
      <c r="D695" s="20"/>
      <c r="E695" s="483" t="s">
        <v>23</v>
      </c>
      <c r="F695" s="484"/>
      <c r="G695" s="484"/>
      <c r="H695" s="23">
        <f>SUM(H690:H694)</f>
        <v>86500</v>
      </c>
      <c r="I695" s="23"/>
      <c r="J695" s="213">
        <f>SUM(J690:J694)</f>
        <v>86500</v>
      </c>
      <c r="K695" s="3"/>
    </row>
    <row r="696" spans="2:11" s="11" customFormat="1" ht="26.25" customHeight="1">
      <c r="B696" s="212"/>
      <c r="C696" s="19"/>
      <c r="D696" s="20"/>
      <c r="E696" s="26"/>
      <c r="F696" s="27"/>
      <c r="G696" s="27"/>
      <c r="H696" s="16"/>
      <c r="I696" s="16"/>
      <c r="J696" s="211"/>
      <c r="K696" s="3"/>
    </row>
    <row r="697" spans="2:11" s="11" customFormat="1" ht="39.75" customHeight="1">
      <c r="B697" s="210"/>
      <c r="C697" s="13">
        <v>4132</v>
      </c>
      <c r="D697" s="14">
        <v>0</v>
      </c>
      <c r="E697" s="375" t="s">
        <v>24</v>
      </c>
      <c r="F697" s="376"/>
      <c r="G697" s="376"/>
      <c r="H697" s="16">
        <v>12000</v>
      </c>
      <c r="I697" s="16"/>
      <c r="J697" s="211">
        <v>12000</v>
      </c>
      <c r="K697" s="3"/>
    </row>
    <row r="698" spans="2:11" s="11" customFormat="1" ht="39.75" customHeight="1">
      <c r="B698" s="223"/>
      <c r="C698" s="57">
        <v>4133</v>
      </c>
      <c r="D698" s="58">
        <v>0</v>
      </c>
      <c r="E698" s="387" t="s">
        <v>25</v>
      </c>
      <c r="F698" s="388"/>
      <c r="G698" s="388"/>
      <c r="H698" s="16">
        <v>2500</v>
      </c>
      <c r="I698" s="16"/>
      <c r="J698" s="211">
        <v>2500</v>
      </c>
      <c r="K698" s="3"/>
    </row>
    <row r="699" spans="2:11" s="11" customFormat="1" ht="39.75" customHeight="1">
      <c r="B699" s="223"/>
      <c r="C699" s="57">
        <v>4136</v>
      </c>
      <c r="D699" s="58">
        <v>0</v>
      </c>
      <c r="E699" s="387" t="s">
        <v>56</v>
      </c>
      <c r="F699" s="388"/>
      <c r="G699" s="388"/>
      <c r="H699" s="16">
        <v>15000</v>
      </c>
      <c r="I699" s="16"/>
      <c r="J699" s="211">
        <v>15000</v>
      </c>
      <c r="K699" s="3"/>
    </row>
    <row r="700" spans="2:11" s="11" customFormat="1" ht="39.75" customHeight="1">
      <c r="B700" s="223"/>
      <c r="C700" s="57">
        <v>4139</v>
      </c>
      <c r="D700" s="14">
        <v>0</v>
      </c>
      <c r="E700" s="375" t="s">
        <v>29</v>
      </c>
      <c r="F700" s="376"/>
      <c r="G700" s="376"/>
      <c r="H700" s="16">
        <v>3000</v>
      </c>
      <c r="I700" s="16"/>
      <c r="J700" s="211">
        <v>3000</v>
      </c>
      <c r="K700" s="3"/>
    </row>
    <row r="701" spans="2:11" s="11" customFormat="1" ht="31.5" customHeight="1">
      <c r="B701" s="212">
        <v>413</v>
      </c>
      <c r="C701" s="13"/>
      <c r="D701" s="14"/>
      <c r="E701" s="483" t="s">
        <v>37</v>
      </c>
      <c r="F701" s="484"/>
      <c r="G701" s="484"/>
      <c r="H701" s="23">
        <f>SUM(H697:H700)</f>
        <v>32500</v>
      </c>
      <c r="I701" s="23"/>
      <c r="J701" s="213">
        <f>SUM(J697:J700)</f>
        <v>32500</v>
      </c>
      <c r="K701" s="3"/>
    </row>
    <row r="702" spans="2:11" s="11" customFormat="1" ht="66" customHeight="1" thickBot="1">
      <c r="B702" s="250"/>
      <c r="C702" s="170"/>
      <c r="D702" s="171"/>
      <c r="E702" s="374" t="s">
        <v>198</v>
      </c>
      <c r="F702" s="476"/>
      <c r="G702" s="476"/>
      <c r="H702" s="115">
        <f>H688+H695+H701</f>
        <v>457500</v>
      </c>
      <c r="I702" s="115"/>
      <c r="J702" s="249">
        <f>J688+J695+J701</f>
        <v>457500</v>
      </c>
      <c r="K702" s="3"/>
    </row>
    <row r="703" spans="2:11" s="11" customFormat="1" ht="31.5" customHeight="1">
      <c r="B703" s="519" t="s">
        <v>133</v>
      </c>
      <c r="C703" s="400" t="s">
        <v>134</v>
      </c>
      <c r="D703" s="479"/>
      <c r="E703" s="479"/>
      <c r="F703" s="479"/>
      <c r="G703" s="479"/>
      <c r="H703" s="479"/>
      <c r="I703" s="479"/>
      <c r="J703" s="480"/>
      <c r="K703" s="3"/>
    </row>
    <row r="704" spans="2:11" s="11" customFormat="1" ht="31.5" customHeight="1" thickBot="1">
      <c r="B704" s="520"/>
      <c r="C704" s="481"/>
      <c r="D704" s="481"/>
      <c r="E704" s="481"/>
      <c r="F704" s="481"/>
      <c r="G704" s="481"/>
      <c r="H704" s="481"/>
      <c r="I704" s="481"/>
      <c r="J704" s="482"/>
      <c r="K704" s="3"/>
    </row>
    <row r="705" spans="2:11" s="11" customFormat="1" ht="43.5" customHeight="1">
      <c r="B705" s="206"/>
      <c r="C705" s="7">
        <v>4111</v>
      </c>
      <c r="D705" s="32">
        <v>0</v>
      </c>
      <c r="E705" s="413" t="s">
        <v>13</v>
      </c>
      <c r="F705" s="414"/>
      <c r="G705" s="414"/>
      <c r="H705" s="10">
        <v>126000</v>
      </c>
      <c r="I705" s="10"/>
      <c r="J705" s="207">
        <v>126000</v>
      </c>
      <c r="K705" s="3"/>
    </row>
    <row r="706" spans="2:11" s="70" customFormat="1" ht="52.5" customHeight="1">
      <c r="B706" s="208"/>
      <c r="C706" s="12">
        <v>4112</v>
      </c>
      <c r="D706" s="56">
        <v>0</v>
      </c>
      <c r="E706" s="415" t="s">
        <v>0</v>
      </c>
      <c r="F706" s="394"/>
      <c r="G706" s="394"/>
      <c r="H706" s="15">
        <v>4800</v>
      </c>
      <c r="I706" s="15"/>
      <c r="J706" s="209">
        <v>4800</v>
      </c>
      <c r="K706" s="3"/>
    </row>
    <row r="707" spans="2:11" s="70" customFormat="1" ht="35.25" customHeight="1">
      <c r="B707" s="210"/>
      <c r="C707" s="13">
        <v>4113</v>
      </c>
      <c r="D707" s="14">
        <v>0</v>
      </c>
      <c r="E707" s="387" t="s">
        <v>15</v>
      </c>
      <c r="F707" s="388"/>
      <c r="G707" s="388"/>
      <c r="H707" s="16">
        <v>32500</v>
      </c>
      <c r="I707" s="16"/>
      <c r="J707" s="211">
        <v>32500</v>
      </c>
      <c r="K707" s="3"/>
    </row>
    <row r="708" spans="2:11" s="70" customFormat="1" ht="36.75" customHeight="1">
      <c r="B708" s="210"/>
      <c r="C708" s="13">
        <v>4114</v>
      </c>
      <c r="D708" s="14">
        <v>0</v>
      </c>
      <c r="E708" s="387" t="s">
        <v>16</v>
      </c>
      <c r="F708" s="388"/>
      <c r="G708" s="388"/>
      <c r="H708" s="16">
        <v>78000</v>
      </c>
      <c r="I708" s="16"/>
      <c r="J708" s="211">
        <v>78000</v>
      </c>
      <c r="K708" s="3"/>
    </row>
    <row r="709" spans="2:11" s="11" customFormat="1" ht="31.5" customHeight="1">
      <c r="B709" s="212">
        <v>411</v>
      </c>
      <c r="C709" s="19"/>
      <c r="D709" s="20"/>
      <c r="E709" s="392" t="s">
        <v>17</v>
      </c>
      <c r="F709" s="393"/>
      <c r="G709" s="393"/>
      <c r="H709" s="23">
        <f>SUM(H705:H708)</f>
        <v>241300</v>
      </c>
      <c r="I709" s="23"/>
      <c r="J709" s="213">
        <f>SUM(J705:J708)</f>
        <v>241300</v>
      </c>
      <c r="K709" s="3"/>
    </row>
    <row r="710" spans="2:11" s="11" customFormat="1" ht="22.5" customHeight="1">
      <c r="B710" s="246"/>
      <c r="C710" s="112"/>
      <c r="D710" s="113"/>
      <c r="E710" s="247"/>
      <c r="F710" s="247"/>
      <c r="G710" s="247"/>
      <c r="H710" s="112"/>
      <c r="I710" s="112"/>
      <c r="J710" s="256"/>
      <c r="K710" s="3"/>
    </row>
    <row r="711" spans="2:11" s="11" customFormat="1" ht="39.75" customHeight="1">
      <c r="B711" s="210"/>
      <c r="C711" s="13">
        <v>4121</v>
      </c>
      <c r="D711" s="14">
        <v>0</v>
      </c>
      <c r="E711" s="387" t="s">
        <v>18</v>
      </c>
      <c r="F711" s="388"/>
      <c r="G711" s="388"/>
      <c r="H711" s="16">
        <v>16000</v>
      </c>
      <c r="I711" s="16"/>
      <c r="J711" s="211">
        <v>16000</v>
      </c>
      <c r="K711" s="3"/>
    </row>
    <row r="712" spans="2:11" s="11" customFormat="1" ht="39.75" customHeight="1">
      <c r="B712" s="210"/>
      <c r="C712" s="13">
        <v>4122</v>
      </c>
      <c r="D712" s="14">
        <v>0</v>
      </c>
      <c r="E712" s="375" t="s">
        <v>19</v>
      </c>
      <c r="F712" s="376"/>
      <c r="G712" s="376"/>
      <c r="H712" s="16">
        <v>16800</v>
      </c>
      <c r="I712" s="16"/>
      <c r="J712" s="211">
        <v>16800</v>
      </c>
      <c r="K712" s="3"/>
    </row>
    <row r="713" spans="2:11" s="11" customFormat="1" ht="39.75" customHeight="1">
      <c r="B713" s="210"/>
      <c r="C713" s="13">
        <v>4124</v>
      </c>
      <c r="D713" s="14">
        <v>0</v>
      </c>
      <c r="E713" s="375" t="s">
        <v>20</v>
      </c>
      <c r="F713" s="376"/>
      <c r="G713" s="376"/>
      <c r="H713" s="16">
        <v>8000</v>
      </c>
      <c r="I713" s="16"/>
      <c r="J713" s="211">
        <v>8000</v>
      </c>
      <c r="K713" s="3"/>
    </row>
    <row r="714" spans="2:11" s="70" customFormat="1" ht="39.75" customHeight="1">
      <c r="B714" s="210"/>
      <c r="C714" s="13">
        <v>4125</v>
      </c>
      <c r="D714" s="14">
        <v>0</v>
      </c>
      <c r="E714" s="375" t="s">
        <v>21</v>
      </c>
      <c r="F714" s="376"/>
      <c r="G714" s="376"/>
      <c r="H714" s="16">
        <v>8000</v>
      </c>
      <c r="I714" s="16"/>
      <c r="J714" s="211">
        <v>8000</v>
      </c>
      <c r="K714" s="3"/>
    </row>
    <row r="715" spans="2:11" s="11" customFormat="1" ht="39.75" customHeight="1">
      <c r="B715" s="210"/>
      <c r="C715" s="13">
        <v>4129</v>
      </c>
      <c r="D715" s="14">
        <v>0</v>
      </c>
      <c r="E715" s="375" t="s">
        <v>22</v>
      </c>
      <c r="F715" s="376"/>
      <c r="G715" s="376"/>
      <c r="H715" s="16">
        <v>1500</v>
      </c>
      <c r="I715" s="16"/>
      <c r="J715" s="211">
        <v>1500</v>
      </c>
      <c r="K715" s="3"/>
    </row>
    <row r="716" spans="2:11" s="11" customFormat="1" ht="31.5" customHeight="1">
      <c r="B716" s="212">
        <v>412</v>
      </c>
      <c r="C716" s="19"/>
      <c r="D716" s="20"/>
      <c r="E716" s="483" t="s">
        <v>23</v>
      </c>
      <c r="F716" s="484"/>
      <c r="G716" s="484"/>
      <c r="H716" s="23">
        <f>SUM(H711:H715)</f>
        <v>50300</v>
      </c>
      <c r="I716" s="23"/>
      <c r="J716" s="213">
        <f>SUM(J711:J715)</f>
        <v>50300</v>
      </c>
      <c r="K716" s="3"/>
    </row>
    <row r="717" spans="2:11" s="11" customFormat="1" ht="27.75" customHeight="1">
      <c r="B717" s="236"/>
      <c r="C717" s="87"/>
      <c r="D717" s="88"/>
      <c r="E717" s="487"/>
      <c r="F717" s="488"/>
      <c r="G717" s="488"/>
      <c r="H717" s="177"/>
      <c r="I717" s="177"/>
      <c r="J717" s="257"/>
      <c r="K717" s="3"/>
    </row>
    <row r="718" spans="2:10" ht="39" customHeight="1">
      <c r="B718" s="210"/>
      <c r="C718" s="13">
        <v>4132</v>
      </c>
      <c r="D718" s="14">
        <v>0</v>
      </c>
      <c r="E718" s="375" t="s">
        <v>24</v>
      </c>
      <c r="F718" s="376"/>
      <c r="G718" s="376"/>
      <c r="H718" s="16">
        <v>12000</v>
      </c>
      <c r="I718" s="16"/>
      <c r="J718" s="211">
        <v>12000</v>
      </c>
    </row>
    <row r="719" spans="2:10" ht="36" customHeight="1">
      <c r="B719" s="223"/>
      <c r="C719" s="57">
        <v>4133</v>
      </c>
      <c r="D719" s="58">
        <v>0</v>
      </c>
      <c r="E719" s="387" t="s">
        <v>25</v>
      </c>
      <c r="F719" s="388"/>
      <c r="G719" s="388"/>
      <c r="H719" s="16">
        <v>4000</v>
      </c>
      <c r="I719" s="16"/>
      <c r="J719" s="211">
        <v>4000</v>
      </c>
    </row>
    <row r="720" spans="2:10" ht="39.75" customHeight="1">
      <c r="B720" s="223"/>
      <c r="C720" s="57">
        <v>4136</v>
      </c>
      <c r="D720" s="58">
        <v>0</v>
      </c>
      <c r="E720" s="387" t="s">
        <v>56</v>
      </c>
      <c r="F720" s="388"/>
      <c r="G720" s="388"/>
      <c r="H720" s="16">
        <v>15000</v>
      </c>
      <c r="I720" s="16"/>
      <c r="J720" s="211">
        <v>15000</v>
      </c>
    </row>
    <row r="721" spans="2:10" ht="40.5" customHeight="1">
      <c r="B721" s="223"/>
      <c r="C721" s="57">
        <v>4139</v>
      </c>
      <c r="D721" s="14">
        <v>0</v>
      </c>
      <c r="E721" s="375" t="s">
        <v>29</v>
      </c>
      <c r="F721" s="376"/>
      <c r="G721" s="376"/>
      <c r="H721" s="16">
        <v>2000</v>
      </c>
      <c r="I721" s="16"/>
      <c r="J721" s="211">
        <v>2000</v>
      </c>
    </row>
    <row r="722" spans="2:11" s="11" customFormat="1" ht="48" customHeight="1">
      <c r="B722" s="223"/>
      <c r="C722" s="57">
        <v>4139</v>
      </c>
      <c r="D722" s="14">
        <v>27</v>
      </c>
      <c r="E722" s="491" t="s">
        <v>135</v>
      </c>
      <c r="F722" s="492"/>
      <c r="G722" s="492"/>
      <c r="H722" s="16">
        <v>60000</v>
      </c>
      <c r="I722" s="16"/>
      <c r="J722" s="211">
        <v>60000</v>
      </c>
      <c r="K722" s="3"/>
    </row>
    <row r="723" spans="2:11" s="11" customFormat="1" ht="43.5" customHeight="1">
      <c r="B723" s="212">
        <v>413</v>
      </c>
      <c r="C723" s="19"/>
      <c r="D723" s="14"/>
      <c r="E723" s="483" t="s">
        <v>37</v>
      </c>
      <c r="F723" s="484"/>
      <c r="G723" s="484"/>
      <c r="H723" s="23">
        <f>SUM(H718:H722)</f>
        <v>93000</v>
      </c>
      <c r="I723" s="23"/>
      <c r="J723" s="213">
        <f>SUM(J718:J722)</f>
        <v>93000</v>
      </c>
      <c r="K723" s="3"/>
    </row>
    <row r="724" spans="2:11" s="11" customFormat="1" ht="49.5" customHeight="1" thickBot="1">
      <c r="B724" s="258"/>
      <c r="C724" s="122"/>
      <c r="D724" s="123"/>
      <c r="E724" s="517" t="s">
        <v>205</v>
      </c>
      <c r="F724" s="518"/>
      <c r="G724" s="518"/>
      <c r="H724" s="121">
        <f>H709+H716+H723</f>
        <v>384600</v>
      </c>
      <c r="I724" s="121"/>
      <c r="J724" s="259">
        <f>J709+J716+J723</f>
        <v>384600</v>
      </c>
      <c r="K724" s="3"/>
    </row>
    <row r="725" spans="2:11" s="11" customFormat="1" ht="49.5" customHeight="1">
      <c r="B725" s="453"/>
      <c r="C725" s="453"/>
      <c r="D725" s="454"/>
      <c r="E725" s="455"/>
      <c r="F725" s="456"/>
      <c r="G725" s="456"/>
      <c r="H725" s="285"/>
      <c r="I725" s="285"/>
      <c r="J725" s="285"/>
      <c r="K725" s="3"/>
    </row>
    <row r="726" spans="2:11" s="11" customFormat="1" ht="31.5" customHeight="1" thickBot="1">
      <c r="B726" s="457"/>
      <c r="C726" s="457"/>
      <c r="D726" s="458"/>
      <c r="E726" s="451"/>
      <c r="F726" s="452"/>
      <c r="G726" s="452"/>
      <c r="H726" s="365"/>
      <c r="I726" s="365"/>
      <c r="J726" s="365"/>
      <c r="K726" s="3"/>
    </row>
    <row r="727" spans="2:10" ht="13.5" customHeight="1" thickBot="1">
      <c r="B727" s="472" t="s">
        <v>3</v>
      </c>
      <c r="C727" s="474" t="s">
        <v>4</v>
      </c>
      <c r="D727" s="475"/>
      <c r="E727" s="416" t="s">
        <v>5</v>
      </c>
      <c r="F727" s="416"/>
      <c r="G727" s="416"/>
      <c r="H727" s="470" t="s">
        <v>6</v>
      </c>
      <c r="I727" s="417"/>
      <c r="J727" s="470" t="s">
        <v>7</v>
      </c>
    </row>
    <row r="728" spans="2:10" ht="16.5" customHeight="1" thickBot="1">
      <c r="B728" s="473"/>
      <c r="C728" s="425"/>
      <c r="D728" s="426"/>
      <c r="E728" s="416"/>
      <c r="F728" s="416"/>
      <c r="G728" s="416"/>
      <c r="H728" s="470"/>
      <c r="I728" s="417"/>
      <c r="J728" s="470"/>
    </row>
    <row r="729" spans="2:10" ht="23.25" customHeight="1" thickBot="1">
      <c r="B729" s="4"/>
      <c r="C729" s="4"/>
      <c r="D729" s="5"/>
      <c r="E729" s="470"/>
      <c r="F729" s="417"/>
      <c r="G729" s="417"/>
      <c r="H729" s="6" t="s">
        <v>8</v>
      </c>
      <c r="I729" s="6" t="s">
        <v>9</v>
      </c>
      <c r="J729" s="6" t="s">
        <v>10</v>
      </c>
    </row>
    <row r="730" spans="2:10" ht="24" customHeight="1" thickBot="1">
      <c r="B730" s="2">
        <v>1</v>
      </c>
      <c r="C730" s="2">
        <v>2</v>
      </c>
      <c r="D730" s="33">
        <v>3</v>
      </c>
      <c r="E730" s="470">
        <v>4</v>
      </c>
      <c r="F730" s="471"/>
      <c r="G730" s="471"/>
      <c r="H730" s="34">
        <v>5</v>
      </c>
      <c r="I730" s="34">
        <v>6</v>
      </c>
      <c r="J730" s="34">
        <v>7</v>
      </c>
    </row>
    <row r="731" spans="2:11" s="11" customFormat="1" ht="52.5" customHeight="1" thickBot="1">
      <c r="B731" s="271" t="s">
        <v>136</v>
      </c>
      <c r="C731" s="389" t="s">
        <v>137</v>
      </c>
      <c r="D731" s="390"/>
      <c r="E731" s="390"/>
      <c r="F731" s="390"/>
      <c r="G731" s="390"/>
      <c r="H731" s="390"/>
      <c r="I731" s="390"/>
      <c r="J731" s="391"/>
      <c r="K731" s="3"/>
    </row>
    <row r="732" spans="2:11" s="11" customFormat="1" ht="34.5" customHeight="1">
      <c r="B732" s="206"/>
      <c r="C732" s="7">
        <v>4111</v>
      </c>
      <c r="D732" s="32">
        <v>0</v>
      </c>
      <c r="E732" s="413" t="s">
        <v>13</v>
      </c>
      <c r="F732" s="414"/>
      <c r="G732" s="414"/>
      <c r="H732" s="10">
        <v>56000</v>
      </c>
      <c r="I732" s="10"/>
      <c r="J732" s="207">
        <v>56000</v>
      </c>
      <c r="K732" s="3"/>
    </row>
    <row r="733" spans="2:11" s="11" customFormat="1" ht="34.5" customHeight="1">
      <c r="B733" s="208"/>
      <c r="C733" s="12">
        <v>4112</v>
      </c>
      <c r="D733" s="56">
        <v>0</v>
      </c>
      <c r="E733" s="415" t="s">
        <v>0</v>
      </c>
      <c r="F733" s="394"/>
      <c r="G733" s="394"/>
      <c r="H733" s="15">
        <v>3200</v>
      </c>
      <c r="I733" s="15"/>
      <c r="J733" s="209">
        <v>3200</v>
      </c>
      <c r="K733" s="3"/>
    </row>
    <row r="734" spans="2:11" s="70" customFormat="1" ht="34.5" customHeight="1">
      <c r="B734" s="210"/>
      <c r="C734" s="13">
        <v>4113</v>
      </c>
      <c r="D734" s="14">
        <v>0</v>
      </c>
      <c r="E734" s="387" t="s">
        <v>15</v>
      </c>
      <c r="F734" s="388"/>
      <c r="G734" s="388"/>
      <c r="H734" s="16">
        <v>15000</v>
      </c>
      <c r="I734" s="16"/>
      <c r="J734" s="211">
        <v>15000</v>
      </c>
      <c r="K734" s="3"/>
    </row>
    <row r="735" spans="2:11" s="70" customFormat="1" ht="34.5" customHeight="1">
      <c r="B735" s="210"/>
      <c r="C735" s="13">
        <v>4114</v>
      </c>
      <c r="D735" s="14">
        <v>0</v>
      </c>
      <c r="E735" s="387" t="s">
        <v>16</v>
      </c>
      <c r="F735" s="388"/>
      <c r="G735" s="388"/>
      <c r="H735" s="16">
        <v>35000</v>
      </c>
      <c r="I735" s="16"/>
      <c r="J735" s="211">
        <v>35000</v>
      </c>
      <c r="K735" s="3"/>
    </row>
    <row r="736" spans="2:11" s="11" customFormat="1" ht="30" customHeight="1">
      <c r="B736" s="212">
        <v>411</v>
      </c>
      <c r="C736" s="19"/>
      <c r="D736" s="20"/>
      <c r="E736" s="392" t="s">
        <v>17</v>
      </c>
      <c r="F736" s="393"/>
      <c r="G736" s="393"/>
      <c r="H736" s="23">
        <f>SUM(H732:H735)</f>
        <v>109200</v>
      </c>
      <c r="I736" s="23"/>
      <c r="J736" s="213">
        <f>SUM(J732:J735)</f>
        <v>109200</v>
      </c>
      <c r="K736" s="3"/>
    </row>
    <row r="737" spans="2:11" s="11" customFormat="1" ht="21.75" customHeight="1">
      <c r="B737" s="236"/>
      <c r="C737" s="87"/>
      <c r="D737" s="88"/>
      <c r="E737" s="49"/>
      <c r="F737" s="50"/>
      <c r="G737" s="50"/>
      <c r="H737" s="89"/>
      <c r="I737" s="89"/>
      <c r="J737" s="237"/>
      <c r="K737" s="3"/>
    </row>
    <row r="738" spans="2:11" s="11" customFormat="1" ht="34.5" customHeight="1">
      <c r="B738" s="210"/>
      <c r="C738" s="13">
        <v>4121</v>
      </c>
      <c r="D738" s="14">
        <v>0</v>
      </c>
      <c r="E738" s="387" t="s">
        <v>18</v>
      </c>
      <c r="F738" s="388"/>
      <c r="G738" s="388"/>
      <c r="H738" s="16">
        <v>6600</v>
      </c>
      <c r="I738" s="16"/>
      <c r="J738" s="211">
        <v>6600</v>
      </c>
      <c r="K738" s="3"/>
    </row>
    <row r="739" spans="2:11" s="11" customFormat="1" ht="34.5" customHeight="1">
      <c r="B739" s="210"/>
      <c r="C739" s="13">
        <v>4122</v>
      </c>
      <c r="D739" s="14">
        <v>0</v>
      </c>
      <c r="E739" s="375" t="s">
        <v>19</v>
      </c>
      <c r="F739" s="376"/>
      <c r="G739" s="376"/>
      <c r="H739" s="16">
        <v>6600</v>
      </c>
      <c r="I739" s="16"/>
      <c r="J739" s="211">
        <v>6600</v>
      </c>
      <c r="K739" s="3"/>
    </row>
    <row r="740" spans="2:11" s="11" customFormat="1" ht="34.5" customHeight="1">
      <c r="B740" s="210"/>
      <c r="C740" s="13">
        <v>4124</v>
      </c>
      <c r="D740" s="14">
        <v>0</v>
      </c>
      <c r="E740" s="375" t="s">
        <v>20</v>
      </c>
      <c r="F740" s="376"/>
      <c r="G740" s="376"/>
      <c r="H740" s="16">
        <v>3400</v>
      </c>
      <c r="I740" s="16"/>
      <c r="J740" s="211">
        <v>3400</v>
      </c>
      <c r="K740" s="3"/>
    </row>
    <row r="741" spans="2:11" s="55" customFormat="1" ht="34.5" customHeight="1">
      <c r="B741" s="210"/>
      <c r="C741" s="13">
        <v>4125</v>
      </c>
      <c r="D741" s="14">
        <v>0</v>
      </c>
      <c r="E741" s="375" t="s">
        <v>21</v>
      </c>
      <c r="F741" s="376"/>
      <c r="G741" s="376"/>
      <c r="H741" s="16">
        <v>3400</v>
      </c>
      <c r="I741" s="16"/>
      <c r="J741" s="211">
        <v>3400</v>
      </c>
      <c r="K741" s="3"/>
    </row>
    <row r="742" spans="2:11" s="11" customFormat="1" ht="34.5" customHeight="1">
      <c r="B742" s="210"/>
      <c r="C742" s="13">
        <v>4129</v>
      </c>
      <c r="D742" s="14">
        <v>0</v>
      </c>
      <c r="E742" s="375" t="s">
        <v>22</v>
      </c>
      <c r="F742" s="376"/>
      <c r="G742" s="376"/>
      <c r="H742" s="16">
        <v>1000</v>
      </c>
      <c r="I742" s="16"/>
      <c r="J742" s="211">
        <v>1000</v>
      </c>
      <c r="K742" s="3"/>
    </row>
    <row r="743" spans="2:11" s="11" customFormat="1" ht="31.5" customHeight="1">
      <c r="B743" s="212">
        <v>412</v>
      </c>
      <c r="C743" s="19"/>
      <c r="D743" s="20"/>
      <c r="E743" s="483" t="s">
        <v>23</v>
      </c>
      <c r="F743" s="484"/>
      <c r="G743" s="484"/>
      <c r="H743" s="23">
        <f>SUM(H738:H742)</f>
        <v>21000</v>
      </c>
      <c r="I743" s="23"/>
      <c r="J743" s="213">
        <f>SUM(J738:J742)</f>
        <v>21000</v>
      </c>
      <c r="K743" s="3"/>
    </row>
    <row r="744" spans="2:11" s="11" customFormat="1" ht="24" customHeight="1">
      <c r="B744" s="236"/>
      <c r="C744" s="87"/>
      <c r="D744" s="88"/>
      <c r="E744" s="91"/>
      <c r="F744" s="92"/>
      <c r="G744" s="92"/>
      <c r="H744" s="89"/>
      <c r="I744" s="89"/>
      <c r="J744" s="237"/>
      <c r="K744" s="3"/>
    </row>
    <row r="745" spans="2:11" s="11" customFormat="1" ht="31.5" customHeight="1">
      <c r="B745" s="210"/>
      <c r="C745" s="13">
        <v>4132</v>
      </c>
      <c r="D745" s="14">
        <v>0</v>
      </c>
      <c r="E745" s="375" t="s">
        <v>24</v>
      </c>
      <c r="F745" s="376"/>
      <c r="G745" s="376"/>
      <c r="H745" s="16">
        <v>5000</v>
      </c>
      <c r="I745" s="16"/>
      <c r="J745" s="211">
        <f>H745</f>
        <v>5000</v>
      </c>
      <c r="K745" s="3"/>
    </row>
    <row r="746" spans="2:11" s="11" customFormat="1" ht="31.5" customHeight="1">
      <c r="B746" s="223"/>
      <c r="C746" s="57">
        <v>4133</v>
      </c>
      <c r="D746" s="58">
        <v>0</v>
      </c>
      <c r="E746" s="387" t="s">
        <v>25</v>
      </c>
      <c r="F746" s="388"/>
      <c r="G746" s="388"/>
      <c r="H746" s="16">
        <v>2000</v>
      </c>
      <c r="I746" s="16"/>
      <c r="J746" s="211">
        <f>H746</f>
        <v>2000</v>
      </c>
      <c r="K746" s="3"/>
    </row>
    <row r="747" spans="2:11" s="11" customFormat="1" ht="31.5" customHeight="1">
      <c r="B747" s="223"/>
      <c r="C747" s="57">
        <v>4136</v>
      </c>
      <c r="D747" s="58">
        <v>0</v>
      </c>
      <c r="E747" s="387" t="s">
        <v>56</v>
      </c>
      <c r="F747" s="388"/>
      <c r="G747" s="388"/>
      <c r="H747" s="16">
        <v>10000</v>
      </c>
      <c r="I747" s="16"/>
      <c r="J747" s="211">
        <f>H747</f>
        <v>10000</v>
      </c>
      <c r="K747" s="3"/>
    </row>
    <row r="748" spans="2:11" s="55" customFormat="1" ht="31.5" customHeight="1">
      <c r="B748" s="223"/>
      <c r="C748" s="57">
        <v>4139</v>
      </c>
      <c r="D748" s="14">
        <v>0</v>
      </c>
      <c r="E748" s="375" t="s">
        <v>29</v>
      </c>
      <c r="F748" s="376"/>
      <c r="G748" s="376"/>
      <c r="H748" s="16">
        <v>1500</v>
      </c>
      <c r="I748" s="16"/>
      <c r="J748" s="211">
        <f>H748</f>
        <v>1500</v>
      </c>
      <c r="K748" s="3"/>
    </row>
    <row r="749" spans="2:11" s="55" customFormat="1" ht="31.5" customHeight="1">
      <c r="B749" s="223"/>
      <c r="C749" s="57">
        <v>4139</v>
      </c>
      <c r="D749" s="14">
        <v>35</v>
      </c>
      <c r="E749" s="491" t="s">
        <v>138</v>
      </c>
      <c r="F749" s="494"/>
      <c r="G749" s="494"/>
      <c r="H749" s="16">
        <v>120000</v>
      </c>
      <c r="I749" s="16"/>
      <c r="J749" s="211">
        <v>120000</v>
      </c>
      <c r="K749" s="3"/>
    </row>
    <row r="750" spans="2:11" s="55" customFormat="1" ht="31.5" customHeight="1">
      <c r="B750" s="223"/>
      <c r="C750" s="57">
        <v>4139</v>
      </c>
      <c r="D750" s="14">
        <v>36</v>
      </c>
      <c r="E750" s="491" t="s">
        <v>139</v>
      </c>
      <c r="F750" s="494"/>
      <c r="G750" s="494"/>
      <c r="H750" s="16">
        <v>35000</v>
      </c>
      <c r="I750" s="16"/>
      <c r="J750" s="211">
        <v>35000</v>
      </c>
      <c r="K750" s="3"/>
    </row>
    <row r="751" spans="2:11" s="55" customFormat="1" ht="31.5" customHeight="1">
      <c r="B751" s="220">
        <v>413</v>
      </c>
      <c r="C751" s="57"/>
      <c r="D751" s="14"/>
      <c r="E751" s="483" t="s">
        <v>37</v>
      </c>
      <c r="F751" s="484"/>
      <c r="G751" s="484"/>
      <c r="H751" s="23">
        <f>SUM(H745:H750)</f>
        <v>173500</v>
      </c>
      <c r="I751" s="16"/>
      <c r="J751" s="211"/>
      <c r="K751" s="3"/>
    </row>
    <row r="752" spans="2:11" s="55" customFormat="1" ht="31.5" customHeight="1">
      <c r="B752" s="223"/>
      <c r="C752" s="57">
        <v>4211</v>
      </c>
      <c r="D752" s="14">
        <v>15</v>
      </c>
      <c r="E752" s="491" t="s">
        <v>195</v>
      </c>
      <c r="F752" s="494"/>
      <c r="G752" s="494"/>
      <c r="H752" s="16"/>
      <c r="I752" s="16">
        <v>200000</v>
      </c>
      <c r="J752" s="211">
        <v>200000</v>
      </c>
      <c r="K752" s="3"/>
    </row>
    <row r="753" spans="2:11" s="11" customFormat="1" ht="31.5" customHeight="1">
      <c r="B753" s="212">
        <v>421</v>
      </c>
      <c r="C753" s="19"/>
      <c r="D753" s="14"/>
      <c r="E753" s="483" t="s">
        <v>75</v>
      </c>
      <c r="F753" s="484"/>
      <c r="G753" s="484"/>
      <c r="H753" s="23"/>
      <c r="I753" s="23">
        <v>200000</v>
      </c>
      <c r="J753" s="213">
        <f>SUM(J745:J752)</f>
        <v>373500</v>
      </c>
      <c r="K753" s="3"/>
    </row>
    <row r="754" spans="2:11" s="11" customFormat="1" ht="43.5" customHeight="1" thickBot="1">
      <c r="B754" s="260"/>
      <c r="C754" s="124"/>
      <c r="D754" s="125"/>
      <c r="E754" s="374" t="s">
        <v>199</v>
      </c>
      <c r="F754" s="476"/>
      <c r="G754" s="476"/>
      <c r="H754" s="115">
        <f>H736+H743+H751</f>
        <v>303700</v>
      </c>
      <c r="I754" s="115">
        <v>200000</v>
      </c>
      <c r="J754" s="249">
        <f>J736+J743+J753</f>
        <v>503700</v>
      </c>
      <c r="K754" s="3"/>
    </row>
    <row r="755" spans="2:11" s="11" customFormat="1" ht="57.75" customHeight="1" thickBot="1">
      <c r="B755" s="272" t="s">
        <v>140</v>
      </c>
      <c r="C755" s="514" t="s">
        <v>141</v>
      </c>
      <c r="D755" s="515"/>
      <c r="E755" s="515"/>
      <c r="F755" s="515"/>
      <c r="G755" s="515"/>
      <c r="H755" s="515"/>
      <c r="I755" s="515"/>
      <c r="J755" s="516"/>
      <c r="K755" s="3"/>
    </row>
    <row r="756" spans="2:11" s="70" customFormat="1" ht="37.5" customHeight="1">
      <c r="B756" s="206"/>
      <c r="C756" s="7">
        <v>4111</v>
      </c>
      <c r="D756" s="32">
        <v>0</v>
      </c>
      <c r="E756" s="413" t="s">
        <v>13</v>
      </c>
      <c r="F756" s="414"/>
      <c r="G756" s="414"/>
      <c r="H756" s="10">
        <v>216000</v>
      </c>
      <c r="I756" s="10"/>
      <c r="J756" s="207">
        <v>216000</v>
      </c>
      <c r="K756" s="3"/>
    </row>
    <row r="757" spans="2:11" s="70" customFormat="1" ht="54.75" customHeight="1">
      <c r="B757" s="208"/>
      <c r="C757" s="12">
        <v>4112</v>
      </c>
      <c r="D757" s="56">
        <v>0</v>
      </c>
      <c r="E757" s="415" t="s">
        <v>0</v>
      </c>
      <c r="F757" s="394"/>
      <c r="G757" s="394"/>
      <c r="H757" s="15">
        <v>8100</v>
      </c>
      <c r="I757" s="15"/>
      <c r="J757" s="209">
        <v>8100</v>
      </c>
      <c r="K757" s="3"/>
    </row>
    <row r="758" spans="2:11" s="70" customFormat="1" ht="33" customHeight="1">
      <c r="B758" s="210"/>
      <c r="C758" s="13">
        <v>4113</v>
      </c>
      <c r="D758" s="14">
        <v>0</v>
      </c>
      <c r="E758" s="387" t="s">
        <v>15</v>
      </c>
      <c r="F758" s="388"/>
      <c r="G758" s="388"/>
      <c r="H758" s="16">
        <v>54000</v>
      </c>
      <c r="I758" s="16"/>
      <c r="J758" s="211">
        <v>54000</v>
      </c>
      <c r="K758" s="3"/>
    </row>
    <row r="759" spans="2:11" s="70" customFormat="1" ht="32.25" customHeight="1">
      <c r="B759" s="210"/>
      <c r="C759" s="13">
        <v>4114</v>
      </c>
      <c r="D759" s="14">
        <v>0</v>
      </c>
      <c r="E759" s="387" t="s">
        <v>16</v>
      </c>
      <c r="F759" s="388"/>
      <c r="G759" s="388"/>
      <c r="H759" s="16">
        <v>132000</v>
      </c>
      <c r="I759" s="16"/>
      <c r="J759" s="211">
        <v>132000</v>
      </c>
      <c r="K759" s="3"/>
    </row>
    <row r="760" spans="2:11" s="11" customFormat="1" ht="31.5" customHeight="1">
      <c r="B760" s="212">
        <v>411</v>
      </c>
      <c r="C760" s="19"/>
      <c r="D760" s="20"/>
      <c r="E760" s="392" t="s">
        <v>17</v>
      </c>
      <c r="F760" s="393"/>
      <c r="G760" s="393"/>
      <c r="H760" s="23">
        <f>SUM(H756:H759)</f>
        <v>410100</v>
      </c>
      <c r="I760" s="23"/>
      <c r="J760" s="213">
        <f>SUM(J756:J759)</f>
        <v>410100</v>
      </c>
      <c r="K760" s="3"/>
    </row>
    <row r="761" spans="2:11" s="11" customFormat="1" ht="25.5" customHeight="1">
      <c r="B761" s="212"/>
      <c r="C761" s="19"/>
      <c r="D761" s="20"/>
      <c r="E761" s="21"/>
      <c r="F761" s="22"/>
      <c r="G761" s="22"/>
      <c r="H761" s="16"/>
      <c r="I761" s="16"/>
      <c r="J761" s="211"/>
      <c r="K761" s="3"/>
    </row>
    <row r="762" spans="2:11" s="11" customFormat="1" ht="31.5" customHeight="1">
      <c r="B762" s="210"/>
      <c r="C762" s="13">
        <v>4121</v>
      </c>
      <c r="D762" s="14">
        <v>0</v>
      </c>
      <c r="E762" s="387" t="s">
        <v>18</v>
      </c>
      <c r="F762" s="388"/>
      <c r="G762" s="388"/>
      <c r="H762" s="16">
        <v>26000</v>
      </c>
      <c r="I762" s="16"/>
      <c r="J762" s="211">
        <v>26000</v>
      </c>
      <c r="K762" s="3"/>
    </row>
    <row r="763" spans="2:11" s="11" customFormat="1" ht="31.5" customHeight="1">
      <c r="B763" s="210"/>
      <c r="C763" s="13">
        <v>4122</v>
      </c>
      <c r="D763" s="14">
        <v>0</v>
      </c>
      <c r="E763" s="375" t="s">
        <v>19</v>
      </c>
      <c r="F763" s="376"/>
      <c r="G763" s="376"/>
      <c r="H763" s="16">
        <v>25800</v>
      </c>
      <c r="I763" s="16"/>
      <c r="J763" s="211">
        <v>25800</v>
      </c>
      <c r="K763" s="3"/>
    </row>
    <row r="764" spans="2:11" s="11" customFormat="1" ht="31.5" customHeight="1">
      <c r="B764" s="210"/>
      <c r="C764" s="13">
        <v>4124</v>
      </c>
      <c r="D764" s="14">
        <v>0</v>
      </c>
      <c r="E764" s="375" t="s">
        <v>20</v>
      </c>
      <c r="F764" s="376"/>
      <c r="G764" s="376"/>
      <c r="H764" s="16">
        <v>13400</v>
      </c>
      <c r="I764" s="16"/>
      <c r="J764" s="211">
        <v>13400</v>
      </c>
      <c r="K764" s="3"/>
    </row>
    <row r="765" spans="2:11" s="70" customFormat="1" ht="31.5" customHeight="1">
      <c r="B765" s="210"/>
      <c r="C765" s="13">
        <v>4125</v>
      </c>
      <c r="D765" s="14">
        <v>0</v>
      </c>
      <c r="E765" s="375" t="s">
        <v>21</v>
      </c>
      <c r="F765" s="376"/>
      <c r="G765" s="376"/>
      <c r="H765" s="16">
        <v>13400</v>
      </c>
      <c r="I765" s="16"/>
      <c r="J765" s="211">
        <v>13400</v>
      </c>
      <c r="K765" s="3"/>
    </row>
    <row r="766" spans="2:11" s="11" customFormat="1" ht="31.5" customHeight="1">
      <c r="B766" s="210"/>
      <c r="C766" s="13">
        <v>4129</v>
      </c>
      <c r="D766" s="14">
        <v>0</v>
      </c>
      <c r="E766" s="375" t="s">
        <v>22</v>
      </c>
      <c r="F766" s="376"/>
      <c r="G766" s="376"/>
      <c r="H766" s="16">
        <v>1000</v>
      </c>
      <c r="I766" s="16"/>
      <c r="J766" s="211">
        <v>1000</v>
      </c>
      <c r="K766" s="3"/>
    </row>
    <row r="767" spans="2:11" s="11" customFormat="1" ht="31.5" customHeight="1">
      <c r="B767" s="212">
        <v>412</v>
      </c>
      <c r="C767" s="19"/>
      <c r="D767" s="20"/>
      <c r="E767" s="483" t="s">
        <v>23</v>
      </c>
      <c r="F767" s="484"/>
      <c r="G767" s="484"/>
      <c r="H767" s="23">
        <f>SUM(H762:H766)</f>
        <v>79600</v>
      </c>
      <c r="I767" s="23"/>
      <c r="J767" s="213">
        <f>SUM(J762:J766)</f>
        <v>79600</v>
      </c>
      <c r="K767" s="3"/>
    </row>
    <row r="768" spans="2:11" s="11" customFormat="1" ht="21.75" customHeight="1">
      <c r="B768" s="251"/>
      <c r="C768" s="172"/>
      <c r="D768" s="176"/>
      <c r="E768" s="173"/>
      <c r="F768" s="169"/>
      <c r="G768" s="169"/>
      <c r="H768" s="174"/>
      <c r="I768" s="174"/>
      <c r="J768" s="252"/>
      <c r="K768" s="3"/>
    </row>
    <row r="769" spans="2:10" ht="39" customHeight="1">
      <c r="B769" s="210"/>
      <c r="C769" s="13">
        <v>4132</v>
      </c>
      <c r="D769" s="14">
        <v>0</v>
      </c>
      <c r="E769" s="375" t="s">
        <v>24</v>
      </c>
      <c r="F769" s="376"/>
      <c r="G769" s="376"/>
      <c r="H769" s="16">
        <v>18000</v>
      </c>
      <c r="I769" s="16"/>
      <c r="J769" s="211">
        <v>18000</v>
      </c>
    </row>
    <row r="770" spans="2:10" ht="37.5" customHeight="1">
      <c r="B770" s="223"/>
      <c r="C770" s="57">
        <v>4133</v>
      </c>
      <c r="D770" s="58">
        <v>0</v>
      </c>
      <c r="E770" s="387" t="s">
        <v>25</v>
      </c>
      <c r="F770" s="388"/>
      <c r="G770" s="388"/>
      <c r="H770" s="16">
        <v>2000</v>
      </c>
      <c r="I770" s="16"/>
      <c r="J770" s="211">
        <v>2000</v>
      </c>
    </row>
    <row r="771" spans="2:10" ht="32.25" customHeight="1">
      <c r="B771" s="223"/>
      <c r="C771" s="57">
        <v>4136</v>
      </c>
      <c r="D771" s="58">
        <v>0</v>
      </c>
      <c r="E771" s="387" t="s">
        <v>56</v>
      </c>
      <c r="F771" s="388"/>
      <c r="G771" s="388"/>
      <c r="H771" s="16">
        <v>12000</v>
      </c>
      <c r="I771" s="16"/>
      <c r="J771" s="211">
        <v>12000</v>
      </c>
    </row>
    <row r="772" spans="2:10" ht="37.5" customHeight="1">
      <c r="B772" s="223"/>
      <c r="C772" s="57">
        <v>4139</v>
      </c>
      <c r="D772" s="14">
        <v>0</v>
      </c>
      <c r="E772" s="375" t="s">
        <v>29</v>
      </c>
      <c r="F772" s="376"/>
      <c r="G772" s="376"/>
      <c r="H772" s="16">
        <v>2000</v>
      </c>
      <c r="I772" s="16"/>
      <c r="J772" s="211">
        <v>2000</v>
      </c>
    </row>
    <row r="773" spans="2:10" ht="37.5" customHeight="1">
      <c r="B773" s="223"/>
      <c r="C773" s="57">
        <v>4139</v>
      </c>
      <c r="D773" s="14">
        <v>23</v>
      </c>
      <c r="E773" s="24" t="s">
        <v>142</v>
      </c>
      <c r="F773" s="25"/>
      <c r="G773" s="25"/>
      <c r="H773" s="16">
        <v>20000</v>
      </c>
      <c r="I773" s="16"/>
      <c r="J773" s="211">
        <v>20000</v>
      </c>
    </row>
    <row r="774" spans="2:11" s="11" customFormat="1" ht="34.5" customHeight="1">
      <c r="B774" s="212"/>
      <c r="C774" s="13">
        <v>4139</v>
      </c>
      <c r="D774" s="14">
        <v>24</v>
      </c>
      <c r="E774" s="375" t="s">
        <v>143</v>
      </c>
      <c r="F774" s="376"/>
      <c r="G774" s="376"/>
      <c r="H774" s="16">
        <v>10000</v>
      </c>
      <c r="I774" s="16"/>
      <c r="J774" s="211">
        <v>10000</v>
      </c>
      <c r="K774" s="3"/>
    </row>
    <row r="775" spans="2:11" s="11" customFormat="1" ht="31.5" customHeight="1">
      <c r="B775" s="212"/>
      <c r="C775" s="13">
        <v>4139</v>
      </c>
      <c r="D775" s="14">
        <v>37</v>
      </c>
      <c r="E775" s="375" t="s">
        <v>194</v>
      </c>
      <c r="F775" s="376"/>
      <c r="G775" s="376"/>
      <c r="H775" s="16">
        <v>15000</v>
      </c>
      <c r="I775" s="16"/>
      <c r="J775" s="211">
        <v>15000</v>
      </c>
      <c r="K775" s="3"/>
    </row>
    <row r="776" spans="2:11" s="11" customFormat="1" ht="31.5" customHeight="1">
      <c r="B776" s="212">
        <v>413</v>
      </c>
      <c r="C776" s="19"/>
      <c r="D776" s="14"/>
      <c r="E776" s="483" t="s">
        <v>37</v>
      </c>
      <c r="F776" s="484"/>
      <c r="G776" s="484"/>
      <c r="H776" s="23">
        <f>SUM(H769:H775)</f>
        <v>79000</v>
      </c>
      <c r="I776" s="23"/>
      <c r="J776" s="213">
        <f>SUM(J769:J775)</f>
        <v>79000</v>
      </c>
      <c r="K776" s="3"/>
    </row>
    <row r="777" spans="2:11" s="11" customFormat="1" ht="42" customHeight="1" thickBot="1">
      <c r="B777" s="261"/>
      <c r="C777" s="127"/>
      <c r="D777" s="128"/>
      <c r="E777" s="512" t="s">
        <v>200</v>
      </c>
      <c r="F777" s="513"/>
      <c r="G777" s="513"/>
      <c r="H777" s="121">
        <f>H760+H767+H776</f>
        <v>568700</v>
      </c>
      <c r="I777" s="121"/>
      <c r="J777" s="259">
        <f>J760+J767+J776</f>
        <v>568700</v>
      </c>
      <c r="K777" s="3"/>
    </row>
    <row r="778" spans="2:11" s="11" customFormat="1" ht="42" customHeight="1">
      <c r="B778" s="459"/>
      <c r="C778" s="459"/>
      <c r="D778" s="460"/>
      <c r="E778" s="281"/>
      <c r="F778" s="281"/>
      <c r="G778" s="281"/>
      <c r="H778" s="285"/>
      <c r="I778" s="285"/>
      <c r="J778" s="285"/>
      <c r="K778" s="3"/>
    </row>
    <row r="779" spans="2:11" s="11" customFormat="1" ht="30" customHeight="1" thickBot="1">
      <c r="B779" s="461"/>
      <c r="C779" s="461"/>
      <c r="D779" s="462"/>
      <c r="E779" s="422"/>
      <c r="F779" s="422"/>
      <c r="G779" s="422"/>
      <c r="H779" s="365"/>
      <c r="I779" s="365"/>
      <c r="J779" s="365"/>
      <c r="K779" s="3"/>
    </row>
    <row r="780" spans="2:10" ht="13.5" customHeight="1" thickBot="1">
      <c r="B780" s="472" t="s">
        <v>3</v>
      </c>
      <c r="C780" s="474" t="s">
        <v>4</v>
      </c>
      <c r="D780" s="475"/>
      <c r="E780" s="416" t="s">
        <v>5</v>
      </c>
      <c r="F780" s="416"/>
      <c r="G780" s="416"/>
      <c r="H780" s="470" t="s">
        <v>6</v>
      </c>
      <c r="I780" s="417"/>
      <c r="J780" s="470" t="s">
        <v>7</v>
      </c>
    </row>
    <row r="781" spans="2:10" ht="16.5" customHeight="1" thickBot="1">
      <c r="B781" s="473"/>
      <c r="C781" s="425"/>
      <c r="D781" s="426"/>
      <c r="E781" s="416"/>
      <c r="F781" s="416"/>
      <c r="G781" s="416"/>
      <c r="H781" s="470"/>
      <c r="I781" s="417"/>
      <c r="J781" s="470"/>
    </row>
    <row r="782" spans="2:10" ht="23.25" customHeight="1" thickBot="1">
      <c r="B782" s="4"/>
      <c r="C782" s="4"/>
      <c r="D782" s="5"/>
      <c r="E782" s="470"/>
      <c r="F782" s="417"/>
      <c r="G782" s="417"/>
      <c r="H782" s="6" t="s">
        <v>8</v>
      </c>
      <c r="I782" s="6" t="s">
        <v>9</v>
      </c>
      <c r="J782" s="6" t="s">
        <v>10</v>
      </c>
    </row>
    <row r="783" spans="2:10" ht="24" customHeight="1" thickBot="1">
      <c r="B783" s="2">
        <v>1</v>
      </c>
      <c r="C783" s="2">
        <v>2</v>
      </c>
      <c r="D783" s="33">
        <v>3</v>
      </c>
      <c r="E783" s="470">
        <v>4</v>
      </c>
      <c r="F783" s="471"/>
      <c r="G783" s="471"/>
      <c r="H783" s="34">
        <v>5</v>
      </c>
      <c r="I783" s="34">
        <v>6</v>
      </c>
      <c r="J783" s="34">
        <v>7</v>
      </c>
    </row>
    <row r="784" spans="2:11" s="11" customFormat="1" ht="51" customHeight="1" thickBot="1">
      <c r="B784" s="271" t="s">
        <v>144</v>
      </c>
      <c r="C784" s="389" t="s">
        <v>145</v>
      </c>
      <c r="D784" s="390"/>
      <c r="E784" s="390"/>
      <c r="F784" s="390"/>
      <c r="G784" s="390"/>
      <c r="H784" s="390"/>
      <c r="I784" s="390"/>
      <c r="J784" s="391"/>
      <c r="K784" s="3"/>
    </row>
    <row r="785" spans="2:11" s="11" customFormat="1" ht="31.5" customHeight="1">
      <c r="B785" s="206"/>
      <c r="C785" s="7">
        <v>4111</v>
      </c>
      <c r="D785" s="32">
        <v>0</v>
      </c>
      <c r="E785" s="413" t="s">
        <v>13</v>
      </c>
      <c r="F785" s="414"/>
      <c r="G785" s="414"/>
      <c r="H785" s="10">
        <v>347000</v>
      </c>
      <c r="I785" s="10"/>
      <c r="J785" s="207">
        <f>H785</f>
        <v>347000</v>
      </c>
      <c r="K785" s="3"/>
    </row>
    <row r="786" spans="2:11" s="11" customFormat="1" ht="46.5" customHeight="1">
      <c r="B786" s="208"/>
      <c r="C786" s="12">
        <v>4112</v>
      </c>
      <c r="D786" s="56">
        <v>0</v>
      </c>
      <c r="E786" s="415" t="s">
        <v>0</v>
      </c>
      <c r="F786" s="394"/>
      <c r="G786" s="394"/>
      <c r="H786" s="15">
        <v>11000</v>
      </c>
      <c r="I786" s="15"/>
      <c r="J786" s="209">
        <f>H786</f>
        <v>11000</v>
      </c>
      <c r="K786" s="3"/>
    </row>
    <row r="787" spans="2:11" s="129" customFormat="1" ht="40.5" customHeight="1">
      <c r="B787" s="210"/>
      <c r="C787" s="13">
        <v>4113</v>
      </c>
      <c r="D787" s="14">
        <v>0</v>
      </c>
      <c r="E787" s="387" t="s">
        <v>15</v>
      </c>
      <c r="F787" s="388"/>
      <c r="G787" s="388"/>
      <c r="H787" s="16">
        <v>70000</v>
      </c>
      <c r="I787" s="16"/>
      <c r="J787" s="211">
        <f>H787</f>
        <v>70000</v>
      </c>
      <c r="K787" s="3"/>
    </row>
    <row r="788" spans="2:11" s="70" customFormat="1" ht="56.25" customHeight="1">
      <c r="B788" s="210"/>
      <c r="C788" s="13">
        <v>4114</v>
      </c>
      <c r="D788" s="14">
        <v>0</v>
      </c>
      <c r="E788" s="387" t="s">
        <v>16</v>
      </c>
      <c r="F788" s="388"/>
      <c r="G788" s="388"/>
      <c r="H788" s="16">
        <v>203200</v>
      </c>
      <c r="I788" s="16"/>
      <c r="J788" s="211">
        <f>H788</f>
        <v>203200</v>
      </c>
      <c r="K788" s="3"/>
    </row>
    <row r="789" spans="2:11" s="11" customFormat="1" ht="48.75" customHeight="1">
      <c r="B789" s="212">
        <v>411</v>
      </c>
      <c r="C789" s="19"/>
      <c r="D789" s="20"/>
      <c r="E789" s="392" t="s">
        <v>17</v>
      </c>
      <c r="F789" s="393"/>
      <c r="G789" s="393"/>
      <c r="H789" s="23">
        <f>SUM(H785:H788)</f>
        <v>631200</v>
      </c>
      <c r="I789" s="23"/>
      <c r="J789" s="213">
        <f>SUM(J785:J788)</f>
        <v>631200</v>
      </c>
      <c r="K789" s="3"/>
    </row>
    <row r="790" spans="2:11" s="11" customFormat="1" ht="33.75" customHeight="1">
      <c r="B790" s="262"/>
      <c r="C790" s="126"/>
      <c r="D790" s="130"/>
      <c r="E790" s="131"/>
      <c r="F790" s="132"/>
      <c r="G790" s="132"/>
      <c r="H790" s="133"/>
      <c r="I790" s="133"/>
      <c r="J790" s="263"/>
      <c r="K790" s="3"/>
    </row>
    <row r="791" spans="2:11" s="11" customFormat="1" ht="33" customHeight="1">
      <c r="B791" s="210"/>
      <c r="C791" s="13">
        <v>4121</v>
      </c>
      <c r="D791" s="14">
        <v>0</v>
      </c>
      <c r="E791" s="387" t="s">
        <v>18</v>
      </c>
      <c r="F791" s="388"/>
      <c r="G791" s="388"/>
      <c r="H791" s="16">
        <v>58200</v>
      </c>
      <c r="I791" s="16"/>
      <c r="J791" s="211">
        <f>H791</f>
        <v>58200</v>
      </c>
      <c r="K791" s="3"/>
    </row>
    <row r="792" spans="2:11" s="11" customFormat="1" ht="33" customHeight="1">
      <c r="B792" s="210"/>
      <c r="C792" s="13">
        <v>4122</v>
      </c>
      <c r="D792" s="14">
        <v>0</v>
      </c>
      <c r="E792" s="375" t="s">
        <v>19</v>
      </c>
      <c r="F792" s="376"/>
      <c r="G792" s="376"/>
      <c r="H792" s="16">
        <v>60000</v>
      </c>
      <c r="I792" s="16"/>
      <c r="J792" s="211">
        <f>H792</f>
        <v>60000</v>
      </c>
      <c r="K792" s="3"/>
    </row>
    <row r="793" spans="2:11" s="11" customFormat="1" ht="33" customHeight="1">
      <c r="B793" s="210"/>
      <c r="C793" s="13">
        <v>4124</v>
      </c>
      <c r="D793" s="14">
        <v>0</v>
      </c>
      <c r="E793" s="375" t="s">
        <v>20</v>
      </c>
      <c r="F793" s="376"/>
      <c r="G793" s="376"/>
      <c r="H793" s="16">
        <v>31000</v>
      </c>
      <c r="I793" s="16"/>
      <c r="J793" s="211">
        <f>H793</f>
        <v>31000</v>
      </c>
      <c r="K793" s="3"/>
    </row>
    <row r="794" spans="2:11" s="55" customFormat="1" ht="33" customHeight="1">
      <c r="B794" s="210"/>
      <c r="C794" s="13">
        <v>4125</v>
      </c>
      <c r="D794" s="14">
        <v>0</v>
      </c>
      <c r="E794" s="375" t="s">
        <v>21</v>
      </c>
      <c r="F794" s="376"/>
      <c r="G794" s="376"/>
      <c r="H794" s="16">
        <v>31000</v>
      </c>
      <c r="I794" s="16"/>
      <c r="J794" s="211">
        <f>H794</f>
        <v>31000</v>
      </c>
      <c r="K794" s="3"/>
    </row>
    <row r="795" spans="2:11" s="11" customFormat="1" ht="33" customHeight="1">
      <c r="B795" s="210"/>
      <c r="C795" s="13">
        <v>4129</v>
      </c>
      <c r="D795" s="14">
        <v>0</v>
      </c>
      <c r="E795" s="375" t="s">
        <v>22</v>
      </c>
      <c r="F795" s="376"/>
      <c r="G795" s="376"/>
      <c r="H795" s="16">
        <v>14000</v>
      </c>
      <c r="I795" s="16"/>
      <c r="J795" s="211">
        <f>H795</f>
        <v>14000</v>
      </c>
      <c r="K795" s="3"/>
    </row>
    <row r="796" spans="2:11" s="11" customFormat="1" ht="42.75" customHeight="1">
      <c r="B796" s="212">
        <v>412</v>
      </c>
      <c r="C796" s="19"/>
      <c r="D796" s="20"/>
      <c r="E796" s="483" t="s">
        <v>23</v>
      </c>
      <c r="F796" s="484"/>
      <c r="G796" s="484"/>
      <c r="H796" s="23">
        <f>SUM(H791:H795)</f>
        <v>194200</v>
      </c>
      <c r="I796" s="23"/>
      <c r="J796" s="213">
        <f>SUM(J791:J795)</f>
        <v>194200</v>
      </c>
      <c r="K796" s="3"/>
    </row>
    <row r="797" spans="2:11" s="11" customFormat="1" ht="27" customHeight="1">
      <c r="B797" s="212"/>
      <c r="C797" s="19"/>
      <c r="D797" s="20"/>
      <c r="E797" s="26"/>
      <c r="F797" s="27"/>
      <c r="G797" s="27"/>
      <c r="H797" s="16"/>
      <c r="I797" s="16"/>
      <c r="J797" s="211"/>
      <c r="K797" s="3"/>
    </row>
    <row r="798" spans="2:11" s="11" customFormat="1" ht="37.5" customHeight="1">
      <c r="B798" s="210"/>
      <c r="C798" s="13">
        <v>4132</v>
      </c>
      <c r="D798" s="14">
        <v>0</v>
      </c>
      <c r="E798" s="375" t="s">
        <v>24</v>
      </c>
      <c r="F798" s="376"/>
      <c r="G798" s="376"/>
      <c r="H798" s="16">
        <v>80000</v>
      </c>
      <c r="I798" s="16"/>
      <c r="J798" s="211">
        <f aca="true" t="shared" si="3" ref="J798:J803">H798</f>
        <v>80000</v>
      </c>
      <c r="K798" s="3"/>
    </row>
    <row r="799" spans="2:11" s="11" customFormat="1" ht="39" customHeight="1">
      <c r="B799" s="223"/>
      <c r="C799" s="57">
        <v>4133</v>
      </c>
      <c r="D799" s="58">
        <v>0</v>
      </c>
      <c r="E799" s="387" t="s">
        <v>25</v>
      </c>
      <c r="F799" s="388"/>
      <c r="G799" s="388"/>
      <c r="H799" s="16">
        <v>6000</v>
      </c>
      <c r="I799" s="16"/>
      <c r="J799" s="211">
        <f t="shared" si="3"/>
        <v>6000</v>
      </c>
      <c r="K799" s="3"/>
    </row>
    <row r="800" spans="2:11" s="11" customFormat="1" ht="31.5" customHeight="1">
      <c r="B800" s="223"/>
      <c r="C800" s="57">
        <v>4134</v>
      </c>
      <c r="D800" s="58">
        <v>1</v>
      </c>
      <c r="E800" s="17" t="s">
        <v>146</v>
      </c>
      <c r="F800" s="18"/>
      <c r="G800" s="18"/>
      <c r="H800" s="16">
        <v>450000</v>
      </c>
      <c r="I800" s="16"/>
      <c r="J800" s="211">
        <f t="shared" si="3"/>
        <v>450000</v>
      </c>
      <c r="K800" s="3"/>
    </row>
    <row r="801" spans="2:11" s="11" customFormat="1" ht="48" customHeight="1">
      <c r="B801" s="234"/>
      <c r="C801" s="81">
        <v>4135</v>
      </c>
      <c r="D801" s="82">
        <v>0</v>
      </c>
      <c r="E801" s="377" t="s">
        <v>147</v>
      </c>
      <c r="F801" s="378"/>
      <c r="G801" s="378"/>
      <c r="H801" s="101">
        <v>50000</v>
      </c>
      <c r="I801" s="101"/>
      <c r="J801" s="242">
        <f t="shared" si="3"/>
        <v>50000</v>
      </c>
      <c r="K801" s="3"/>
    </row>
    <row r="802" spans="2:11" s="11" customFormat="1" ht="36" customHeight="1">
      <c r="B802" s="223"/>
      <c r="C802" s="57">
        <v>4136</v>
      </c>
      <c r="D802" s="58">
        <v>0</v>
      </c>
      <c r="E802" s="387" t="s">
        <v>56</v>
      </c>
      <c r="F802" s="388"/>
      <c r="G802" s="388"/>
      <c r="H802" s="16">
        <v>30000</v>
      </c>
      <c r="I802" s="16"/>
      <c r="J802" s="211">
        <f t="shared" si="3"/>
        <v>30000</v>
      </c>
      <c r="K802" s="3"/>
    </row>
    <row r="803" spans="2:11" s="11" customFormat="1" ht="54" customHeight="1">
      <c r="B803" s="463"/>
      <c r="C803" s="373">
        <v>4137</v>
      </c>
      <c r="D803" s="464">
        <v>0</v>
      </c>
      <c r="E803" s="415" t="s">
        <v>148</v>
      </c>
      <c r="F803" s="394"/>
      <c r="G803" s="394"/>
      <c r="H803" s="465">
        <v>85000</v>
      </c>
      <c r="I803" s="465"/>
      <c r="J803" s="466">
        <f t="shared" si="3"/>
        <v>85000</v>
      </c>
      <c r="K803" s="3"/>
    </row>
    <row r="804" spans="2:10" ht="19.5" customHeight="1" hidden="1">
      <c r="B804" s="7"/>
      <c r="C804" s="7">
        <v>4114</v>
      </c>
      <c r="D804" s="32">
        <v>0</v>
      </c>
      <c r="E804" s="413" t="s">
        <v>16</v>
      </c>
      <c r="F804" s="414"/>
      <c r="G804" s="414"/>
      <c r="H804" s="10">
        <v>60500</v>
      </c>
      <c r="I804" s="10"/>
      <c r="J804" s="10">
        <v>60500</v>
      </c>
    </row>
    <row r="805" spans="2:11" s="11" customFormat="1" ht="42" customHeight="1">
      <c r="B805" s="223"/>
      <c r="C805" s="57">
        <v>4138</v>
      </c>
      <c r="D805" s="58">
        <v>1</v>
      </c>
      <c r="E805" s="387" t="s">
        <v>149</v>
      </c>
      <c r="F805" s="388"/>
      <c r="G805" s="388"/>
      <c r="H805" s="16">
        <v>20000</v>
      </c>
      <c r="I805" s="16"/>
      <c r="J805" s="211">
        <f>H805</f>
        <v>20000</v>
      </c>
      <c r="K805" s="3"/>
    </row>
    <row r="806" spans="2:11" s="11" customFormat="1" ht="46.5" customHeight="1">
      <c r="B806" s="223"/>
      <c r="C806" s="57">
        <v>4139</v>
      </c>
      <c r="D806" s="14">
        <v>0</v>
      </c>
      <c r="E806" s="375" t="s">
        <v>29</v>
      </c>
      <c r="F806" s="376"/>
      <c r="G806" s="376"/>
      <c r="H806" s="16">
        <v>10000</v>
      </c>
      <c r="I806" s="16"/>
      <c r="J806" s="211">
        <f>H806</f>
        <v>10000</v>
      </c>
      <c r="K806" s="3"/>
    </row>
    <row r="807" spans="2:11" s="11" customFormat="1" ht="31.5" customHeight="1">
      <c r="B807" s="223"/>
      <c r="C807" s="57">
        <v>4139</v>
      </c>
      <c r="D807" s="14">
        <v>24</v>
      </c>
      <c r="E807" s="24" t="s">
        <v>143</v>
      </c>
      <c r="F807" s="25"/>
      <c r="G807" s="25"/>
      <c r="H807" s="16">
        <v>24000</v>
      </c>
      <c r="I807" s="16"/>
      <c r="J807" s="211">
        <f>H807</f>
        <v>24000</v>
      </c>
      <c r="K807" s="3"/>
    </row>
    <row r="808" spans="2:11" s="11" customFormat="1" ht="43.5" customHeight="1">
      <c r="B808" s="223"/>
      <c r="C808" s="57">
        <v>4139</v>
      </c>
      <c r="D808" s="14">
        <v>25</v>
      </c>
      <c r="E808" s="24" t="s">
        <v>150</v>
      </c>
      <c r="F808" s="25"/>
      <c r="G808" s="25"/>
      <c r="H808" s="16">
        <v>40000</v>
      </c>
      <c r="I808" s="16"/>
      <c r="J808" s="211">
        <f>H808</f>
        <v>40000</v>
      </c>
      <c r="K808" s="3"/>
    </row>
    <row r="809" spans="2:11" s="11" customFormat="1" ht="48.75" customHeight="1">
      <c r="B809" s="212">
        <v>413</v>
      </c>
      <c r="C809" s="19"/>
      <c r="D809" s="14"/>
      <c r="E809" s="483" t="s">
        <v>37</v>
      </c>
      <c r="F809" s="484"/>
      <c r="G809" s="484"/>
      <c r="H809" s="23">
        <f>H798+H799+H800+H801+H802+H803+H805+H806+H807+H808</f>
        <v>795000</v>
      </c>
      <c r="I809" s="23"/>
      <c r="J809" s="213">
        <f>J798+J799+J800+J801+J802+J803+J805+J806+J807+J808</f>
        <v>795000</v>
      </c>
      <c r="K809" s="3"/>
    </row>
    <row r="810" spans="2:11" s="11" customFormat="1" ht="42" customHeight="1" thickBot="1">
      <c r="B810" s="264"/>
      <c r="C810" s="134"/>
      <c r="D810" s="135"/>
      <c r="E810" s="374" t="s">
        <v>204</v>
      </c>
      <c r="F810" s="476"/>
      <c r="G810" s="476"/>
      <c r="H810" s="121">
        <f>H789+H796+H809</f>
        <v>1620400</v>
      </c>
      <c r="I810" s="121"/>
      <c r="J810" s="259">
        <f>J789+J796+J809</f>
        <v>1620400</v>
      </c>
      <c r="K810" s="3"/>
    </row>
    <row r="811" spans="2:11" s="11" customFormat="1" ht="50.25" customHeight="1" thickBot="1">
      <c r="B811" s="271" t="s">
        <v>151</v>
      </c>
      <c r="C811" s="389" t="s">
        <v>152</v>
      </c>
      <c r="D811" s="390"/>
      <c r="E811" s="390"/>
      <c r="F811" s="390"/>
      <c r="G811" s="390"/>
      <c r="H811" s="390"/>
      <c r="I811" s="390"/>
      <c r="J811" s="391"/>
      <c r="K811" s="3"/>
    </row>
    <row r="812" spans="2:11" s="129" customFormat="1" ht="45.75" customHeight="1">
      <c r="B812" s="210"/>
      <c r="C812" s="13">
        <v>4111</v>
      </c>
      <c r="D812" s="14">
        <v>0</v>
      </c>
      <c r="E812" s="387" t="s">
        <v>13</v>
      </c>
      <c r="F812" s="388"/>
      <c r="G812" s="388"/>
      <c r="H812" s="16">
        <v>96500</v>
      </c>
      <c r="I812" s="16"/>
      <c r="J812" s="211">
        <v>96500</v>
      </c>
      <c r="K812" s="3"/>
    </row>
    <row r="813" spans="2:11" s="11" customFormat="1" ht="46.5" customHeight="1">
      <c r="B813" s="208"/>
      <c r="C813" s="12">
        <v>4112</v>
      </c>
      <c r="D813" s="56">
        <v>0</v>
      </c>
      <c r="E813" s="415" t="s">
        <v>0</v>
      </c>
      <c r="F813" s="394"/>
      <c r="G813" s="394"/>
      <c r="H813" s="15">
        <v>4800</v>
      </c>
      <c r="I813" s="15"/>
      <c r="J813" s="209">
        <v>4800</v>
      </c>
      <c r="K813" s="3"/>
    </row>
    <row r="814" spans="2:11" s="129" customFormat="1" ht="40.5" customHeight="1">
      <c r="B814" s="210"/>
      <c r="C814" s="13">
        <v>4113</v>
      </c>
      <c r="D814" s="14">
        <v>0</v>
      </c>
      <c r="E814" s="387" t="s">
        <v>15</v>
      </c>
      <c r="F814" s="388"/>
      <c r="G814" s="388"/>
      <c r="H814" s="16">
        <v>34800</v>
      </c>
      <c r="I814" s="16"/>
      <c r="J814" s="211">
        <v>34800</v>
      </c>
      <c r="K814" s="3"/>
    </row>
    <row r="815" spans="2:11" s="70" customFormat="1" ht="56.25" customHeight="1">
      <c r="B815" s="210"/>
      <c r="C815" s="13">
        <v>4114</v>
      </c>
      <c r="D815" s="14">
        <v>0</v>
      </c>
      <c r="E815" s="387" t="s">
        <v>16</v>
      </c>
      <c r="F815" s="388"/>
      <c r="G815" s="388"/>
      <c r="H815" s="16">
        <v>62400</v>
      </c>
      <c r="I815" s="16"/>
      <c r="J815" s="211">
        <v>62400</v>
      </c>
      <c r="K815" s="3"/>
    </row>
    <row r="816" spans="2:11" s="11" customFormat="1" ht="48.75" customHeight="1">
      <c r="B816" s="212">
        <v>411</v>
      </c>
      <c r="C816" s="19"/>
      <c r="D816" s="20"/>
      <c r="E816" s="392" t="s">
        <v>17</v>
      </c>
      <c r="F816" s="393"/>
      <c r="G816" s="393"/>
      <c r="H816" s="23">
        <f>SUM(H812:H815)</f>
        <v>198500</v>
      </c>
      <c r="I816" s="23"/>
      <c r="J816" s="213">
        <f>SUM(J812:J815)</f>
        <v>198500</v>
      </c>
      <c r="K816" s="3"/>
    </row>
    <row r="817" spans="2:11" s="11" customFormat="1" ht="36.75" customHeight="1">
      <c r="B817" s="212"/>
      <c r="C817" s="19"/>
      <c r="D817" s="20"/>
      <c r="E817" s="21"/>
      <c r="F817" s="22"/>
      <c r="G817" s="22"/>
      <c r="H817" s="23"/>
      <c r="I817" s="23"/>
      <c r="J817" s="213"/>
      <c r="K817" s="3"/>
    </row>
    <row r="818" spans="2:10" ht="43.5" customHeight="1">
      <c r="B818" s="210"/>
      <c r="C818" s="13">
        <v>4121</v>
      </c>
      <c r="D818" s="14">
        <v>0</v>
      </c>
      <c r="E818" s="387" t="s">
        <v>18</v>
      </c>
      <c r="F818" s="388"/>
      <c r="G818" s="388"/>
      <c r="H818" s="16">
        <v>13500</v>
      </c>
      <c r="I818" s="16"/>
      <c r="J818" s="211">
        <f>H818</f>
        <v>13500</v>
      </c>
    </row>
    <row r="819" spans="2:10" ht="40.5" customHeight="1">
      <c r="B819" s="210"/>
      <c r="C819" s="13">
        <v>4122</v>
      </c>
      <c r="D819" s="14">
        <v>0</v>
      </c>
      <c r="E819" s="375" t="s">
        <v>19</v>
      </c>
      <c r="F819" s="376"/>
      <c r="G819" s="376"/>
      <c r="H819" s="16">
        <v>12000</v>
      </c>
      <c r="I819" s="16"/>
      <c r="J819" s="211">
        <f>H819</f>
        <v>12000</v>
      </c>
    </row>
    <row r="820" spans="2:10" ht="45.75" customHeight="1">
      <c r="B820" s="210"/>
      <c r="C820" s="13">
        <v>4124</v>
      </c>
      <c r="D820" s="14">
        <v>0</v>
      </c>
      <c r="E820" s="375" t="s">
        <v>20</v>
      </c>
      <c r="F820" s="376"/>
      <c r="G820" s="376"/>
      <c r="H820" s="16">
        <v>6200</v>
      </c>
      <c r="I820" s="16"/>
      <c r="J820" s="211">
        <f>H820</f>
        <v>6200</v>
      </c>
    </row>
    <row r="821" spans="2:10" ht="51" customHeight="1">
      <c r="B821" s="210"/>
      <c r="C821" s="13">
        <v>4125</v>
      </c>
      <c r="D821" s="14">
        <v>0</v>
      </c>
      <c r="E821" s="375" t="s">
        <v>21</v>
      </c>
      <c r="F821" s="376"/>
      <c r="G821" s="376"/>
      <c r="H821" s="16">
        <v>6200</v>
      </c>
      <c r="I821" s="16"/>
      <c r="J821" s="211">
        <f>H821</f>
        <v>6200</v>
      </c>
    </row>
    <row r="822" spans="2:11" s="11" customFormat="1" ht="49.5" customHeight="1">
      <c r="B822" s="210"/>
      <c r="C822" s="13">
        <v>4129</v>
      </c>
      <c r="D822" s="14">
        <v>0</v>
      </c>
      <c r="E822" s="375" t="s">
        <v>22</v>
      </c>
      <c r="F822" s="376"/>
      <c r="G822" s="376"/>
      <c r="H822" s="16">
        <v>1000</v>
      </c>
      <c r="I822" s="16"/>
      <c r="J822" s="211">
        <f>H822</f>
        <v>1000</v>
      </c>
      <c r="K822" s="3"/>
    </row>
    <row r="823" spans="2:11" s="11" customFormat="1" ht="31.5" customHeight="1" thickBot="1">
      <c r="B823" s="214">
        <v>412</v>
      </c>
      <c r="C823" s="29"/>
      <c r="D823" s="30"/>
      <c r="E823" s="485" t="s">
        <v>23</v>
      </c>
      <c r="F823" s="486"/>
      <c r="G823" s="486"/>
      <c r="H823" s="31">
        <f>SUM(H818:H822)</f>
        <v>38900</v>
      </c>
      <c r="I823" s="31"/>
      <c r="J823" s="215">
        <f>SUM(J818:J822)</f>
        <v>38900</v>
      </c>
      <c r="K823" s="3"/>
    </row>
    <row r="824" spans="2:11" s="11" customFormat="1" ht="31.5" customHeight="1">
      <c r="B824" s="286"/>
      <c r="C824" s="286"/>
      <c r="D824" s="287"/>
      <c r="E824" s="288"/>
      <c r="F824" s="288"/>
      <c r="G824" s="288"/>
      <c r="H824" s="423"/>
      <c r="I824" s="423"/>
      <c r="J824" s="423"/>
      <c r="K824" s="3"/>
    </row>
    <row r="825" spans="2:11" s="11" customFormat="1" ht="31.5" customHeight="1" thickBot="1">
      <c r="B825" s="444"/>
      <c r="C825" s="444"/>
      <c r="D825" s="445"/>
      <c r="E825" s="467"/>
      <c r="F825" s="467"/>
      <c r="G825" s="467"/>
      <c r="H825" s="468"/>
      <c r="I825" s="468"/>
      <c r="J825" s="468"/>
      <c r="K825" s="3"/>
    </row>
    <row r="826" spans="2:11" s="11" customFormat="1" ht="31.5" customHeight="1" thickBot="1">
      <c r="B826" s="472" t="s">
        <v>3</v>
      </c>
      <c r="C826" s="474" t="s">
        <v>4</v>
      </c>
      <c r="D826" s="475"/>
      <c r="E826" s="416" t="s">
        <v>5</v>
      </c>
      <c r="F826" s="416"/>
      <c r="G826" s="416"/>
      <c r="H826" s="470" t="s">
        <v>6</v>
      </c>
      <c r="I826" s="417"/>
      <c r="J826" s="470" t="s">
        <v>7</v>
      </c>
      <c r="K826" s="3"/>
    </row>
    <row r="827" spans="2:11" s="11" customFormat="1" ht="31.5" customHeight="1" thickBot="1">
      <c r="B827" s="473"/>
      <c r="C827" s="425"/>
      <c r="D827" s="426"/>
      <c r="E827" s="416"/>
      <c r="F827" s="416"/>
      <c r="G827" s="416"/>
      <c r="H827" s="470"/>
      <c r="I827" s="417"/>
      <c r="J827" s="470"/>
      <c r="K827" s="3"/>
    </row>
    <row r="828" spans="2:10" ht="20.25" thickBot="1">
      <c r="B828" s="4"/>
      <c r="C828" s="4"/>
      <c r="D828" s="5"/>
      <c r="E828" s="470"/>
      <c r="F828" s="417"/>
      <c r="G828" s="417"/>
      <c r="H828" s="6" t="s">
        <v>8</v>
      </c>
      <c r="I828" s="6" t="s">
        <v>9</v>
      </c>
      <c r="J828" s="6" t="s">
        <v>10</v>
      </c>
    </row>
    <row r="829" spans="2:10" ht="15" thickBot="1">
      <c r="B829" s="2">
        <v>1</v>
      </c>
      <c r="C829" s="2">
        <v>2</v>
      </c>
      <c r="D829" s="33">
        <v>3</v>
      </c>
      <c r="E829" s="470">
        <v>4</v>
      </c>
      <c r="F829" s="471"/>
      <c r="G829" s="471"/>
      <c r="H829" s="34">
        <v>5</v>
      </c>
      <c r="I829" s="34">
        <v>6</v>
      </c>
      <c r="J829" s="34">
        <v>7</v>
      </c>
    </row>
    <row r="830" spans="2:11" s="11" customFormat="1" ht="31.5" customHeight="1">
      <c r="B830" s="210"/>
      <c r="C830" s="13">
        <v>4132</v>
      </c>
      <c r="D830" s="14">
        <v>0</v>
      </c>
      <c r="E830" s="375" t="s">
        <v>24</v>
      </c>
      <c r="F830" s="376"/>
      <c r="G830" s="376"/>
      <c r="H830" s="16">
        <v>11000</v>
      </c>
      <c r="I830" s="16"/>
      <c r="J830" s="211">
        <f>H830</f>
        <v>11000</v>
      </c>
      <c r="K830" s="3"/>
    </row>
    <row r="831" spans="2:11" s="11" customFormat="1" ht="31.5" customHeight="1">
      <c r="B831" s="223"/>
      <c r="C831" s="57">
        <v>4133</v>
      </c>
      <c r="D831" s="58">
        <v>0</v>
      </c>
      <c r="E831" s="387" t="s">
        <v>25</v>
      </c>
      <c r="F831" s="388"/>
      <c r="G831" s="388"/>
      <c r="H831" s="16">
        <v>2000</v>
      </c>
      <c r="I831" s="16"/>
      <c r="J831" s="211">
        <f>H831</f>
        <v>2000</v>
      </c>
      <c r="K831" s="3"/>
    </row>
    <row r="832" spans="2:11" s="11" customFormat="1" ht="31.5" customHeight="1">
      <c r="B832" s="223"/>
      <c r="C832" s="57">
        <v>4136</v>
      </c>
      <c r="D832" s="58">
        <v>0</v>
      </c>
      <c r="E832" s="387" t="s">
        <v>56</v>
      </c>
      <c r="F832" s="388"/>
      <c r="G832" s="388"/>
      <c r="H832" s="16">
        <v>15000</v>
      </c>
      <c r="I832" s="16"/>
      <c r="J832" s="211">
        <f>H832</f>
        <v>15000</v>
      </c>
      <c r="K832" s="3"/>
    </row>
    <row r="833" spans="2:11" s="70" customFormat="1" ht="27.75" customHeight="1">
      <c r="B833" s="223"/>
      <c r="C833" s="57">
        <v>4139</v>
      </c>
      <c r="D833" s="14">
        <v>0</v>
      </c>
      <c r="E833" s="375" t="s">
        <v>29</v>
      </c>
      <c r="F833" s="376"/>
      <c r="G833" s="376"/>
      <c r="H833" s="16">
        <v>2000</v>
      </c>
      <c r="I833" s="16"/>
      <c r="J833" s="211">
        <f>H833</f>
        <v>2000</v>
      </c>
      <c r="K833" s="3"/>
    </row>
    <row r="834" spans="2:11" s="70" customFormat="1" ht="27.75" customHeight="1">
      <c r="B834" s="223"/>
      <c r="C834" s="57">
        <v>4139</v>
      </c>
      <c r="D834" s="14">
        <v>38</v>
      </c>
      <c r="E834" s="491" t="s">
        <v>153</v>
      </c>
      <c r="F834" s="494"/>
      <c r="G834" s="494"/>
      <c r="H834" s="16">
        <v>50000</v>
      </c>
      <c r="I834" s="16"/>
      <c r="J834" s="211">
        <f>H834</f>
        <v>50000</v>
      </c>
      <c r="K834" s="3"/>
    </row>
    <row r="835" spans="2:11" s="11" customFormat="1" ht="31.5" customHeight="1">
      <c r="B835" s="212">
        <v>413</v>
      </c>
      <c r="C835" s="19"/>
      <c r="D835" s="14"/>
      <c r="E835" s="483" t="s">
        <v>37</v>
      </c>
      <c r="F835" s="484"/>
      <c r="G835" s="484"/>
      <c r="H835" s="23">
        <f>SUM(H830:H834)</f>
        <v>80000</v>
      </c>
      <c r="I835" s="23"/>
      <c r="J835" s="213">
        <f>SUM(J830:J834)</f>
        <v>80000</v>
      </c>
      <c r="K835" s="3"/>
    </row>
    <row r="836" spans="2:11" s="11" customFormat="1" ht="57" customHeight="1" thickBot="1">
      <c r="B836" s="265"/>
      <c r="C836" s="102"/>
      <c r="D836" s="85"/>
      <c r="E836" s="374" t="s">
        <v>203</v>
      </c>
      <c r="F836" s="476"/>
      <c r="G836" s="476"/>
      <c r="H836" s="121">
        <f>H816+H823+H835</f>
        <v>317400</v>
      </c>
      <c r="I836" s="121"/>
      <c r="J836" s="259">
        <f>J816+J823+J835</f>
        <v>317400</v>
      </c>
      <c r="K836" s="3"/>
    </row>
    <row r="837" spans="2:11" s="11" customFormat="1" ht="65.25" customHeight="1" thickBot="1">
      <c r="B837" s="273" t="s">
        <v>154</v>
      </c>
      <c r="C837" s="389" t="s">
        <v>155</v>
      </c>
      <c r="D837" s="390"/>
      <c r="E837" s="390"/>
      <c r="F837" s="390"/>
      <c r="G837" s="390"/>
      <c r="H837" s="390"/>
      <c r="I837" s="390"/>
      <c r="J837" s="391"/>
      <c r="K837" s="3"/>
    </row>
    <row r="838" spans="2:11" s="11" customFormat="1" ht="31.5" customHeight="1">
      <c r="B838" s="206"/>
      <c r="C838" s="7">
        <v>4111</v>
      </c>
      <c r="D838" s="32">
        <v>0</v>
      </c>
      <c r="E838" s="413" t="s">
        <v>13</v>
      </c>
      <c r="F838" s="414"/>
      <c r="G838" s="414"/>
      <c r="H838" s="10">
        <v>42000</v>
      </c>
      <c r="I838" s="10"/>
      <c r="J838" s="207">
        <f>H838</f>
        <v>42000</v>
      </c>
      <c r="K838" s="3"/>
    </row>
    <row r="839" spans="2:11" s="11" customFormat="1" ht="45" customHeight="1">
      <c r="B839" s="208"/>
      <c r="C839" s="12">
        <v>4112</v>
      </c>
      <c r="D839" s="56">
        <v>0</v>
      </c>
      <c r="E839" s="415" t="s">
        <v>0</v>
      </c>
      <c r="F839" s="394"/>
      <c r="G839" s="394"/>
      <c r="H839" s="15">
        <v>1500</v>
      </c>
      <c r="I839" s="15"/>
      <c r="J839" s="209">
        <f>H839</f>
        <v>1500</v>
      </c>
      <c r="K839" s="3"/>
    </row>
    <row r="840" spans="2:11" s="70" customFormat="1" ht="45" customHeight="1">
      <c r="B840" s="210"/>
      <c r="C840" s="13">
        <v>4113</v>
      </c>
      <c r="D840" s="14">
        <v>0</v>
      </c>
      <c r="E840" s="387" t="s">
        <v>15</v>
      </c>
      <c r="F840" s="388"/>
      <c r="G840" s="388"/>
      <c r="H840" s="16">
        <v>11000</v>
      </c>
      <c r="I840" s="16"/>
      <c r="J840" s="211">
        <f>H840</f>
        <v>11000</v>
      </c>
      <c r="K840" s="3"/>
    </row>
    <row r="841" spans="2:11" s="70" customFormat="1" ht="58.5" customHeight="1">
      <c r="B841" s="210"/>
      <c r="C841" s="13">
        <v>4114</v>
      </c>
      <c r="D841" s="14">
        <v>0</v>
      </c>
      <c r="E841" s="387" t="s">
        <v>16</v>
      </c>
      <c r="F841" s="388"/>
      <c r="G841" s="388"/>
      <c r="H841" s="16">
        <v>26000</v>
      </c>
      <c r="I841" s="16"/>
      <c r="J841" s="211">
        <f>H841</f>
        <v>26000</v>
      </c>
      <c r="K841" s="3"/>
    </row>
    <row r="842" spans="2:11" s="11" customFormat="1" ht="31.5" customHeight="1">
      <c r="B842" s="212">
        <v>411</v>
      </c>
      <c r="C842" s="19"/>
      <c r="D842" s="20"/>
      <c r="E842" s="392" t="s">
        <v>17</v>
      </c>
      <c r="F842" s="393"/>
      <c r="G842" s="393"/>
      <c r="H842" s="23">
        <f>SUM(H838:H841)</f>
        <v>80500</v>
      </c>
      <c r="I842" s="23"/>
      <c r="J842" s="213">
        <f>SUM(J838:J841)</f>
        <v>80500</v>
      </c>
      <c r="K842" s="3"/>
    </row>
    <row r="843" spans="2:11" s="11" customFormat="1" ht="33" customHeight="1">
      <c r="B843" s="212"/>
      <c r="C843" s="19"/>
      <c r="D843" s="20"/>
      <c r="E843" s="21"/>
      <c r="F843" s="22"/>
      <c r="G843" s="22"/>
      <c r="H843" s="16"/>
      <c r="I843" s="16"/>
      <c r="J843" s="211"/>
      <c r="K843" s="3"/>
    </row>
    <row r="844" spans="2:11" s="11" customFormat="1" ht="31.5" customHeight="1">
      <c r="B844" s="210"/>
      <c r="C844" s="13">
        <v>4121</v>
      </c>
      <c r="D844" s="14">
        <v>0</v>
      </c>
      <c r="E844" s="387" t="s">
        <v>18</v>
      </c>
      <c r="F844" s="388"/>
      <c r="G844" s="388"/>
      <c r="H844" s="16">
        <v>5000</v>
      </c>
      <c r="I844" s="16"/>
      <c r="J844" s="211">
        <f>H844</f>
        <v>5000</v>
      </c>
      <c r="K844" s="3"/>
    </row>
    <row r="845" spans="2:11" s="11" customFormat="1" ht="31.5" customHeight="1">
      <c r="B845" s="210"/>
      <c r="C845" s="13">
        <v>4122</v>
      </c>
      <c r="D845" s="14">
        <v>0</v>
      </c>
      <c r="E845" s="375" t="s">
        <v>19</v>
      </c>
      <c r="F845" s="376"/>
      <c r="G845" s="376"/>
      <c r="H845" s="16">
        <v>4500</v>
      </c>
      <c r="I845" s="16"/>
      <c r="J845" s="211">
        <f>H845</f>
        <v>4500</v>
      </c>
      <c r="K845" s="3"/>
    </row>
    <row r="846" spans="2:11" s="11" customFormat="1" ht="31.5" customHeight="1">
      <c r="B846" s="210"/>
      <c r="C846" s="13">
        <v>4124</v>
      </c>
      <c r="D846" s="14">
        <v>0</v>
      </c>
      <c r="E846" s="375" t="s">
        <v>20</v>
      </c>
      <c r="F846" s="376"/>
      <c r="G846" s="376"/>
      <c r="H846" s="16">
        <v>3000</v>
      </c>
      <c r="I846" s="16"/>
      <c r="J846" s="211">
        <f>H846</f>
        <v>3000</v>
      </c>
      <c r="K846" s="3"/>
    </row>
    <row r="847" spans="2:11" s="11" customFormat="1" ht="31.5" customHeight="1">
      <c r="B847" s="210"/>
      <c r="C847" s="13">
        <v>4125</v>
      </c>
      <c r="D847" s="14">
        <v>0</v>
      </c>
      <c r="E847" s="375" t="s">
        <v>21</v>
      </c>
      <c r="F847" s="376"/>
      <c r="G847" s="376"/>
      <c r="H847" s="16">
        <v>3000</v>
      </c>
      <c r="I847" s="16"/>
      <c r="J847" s="211">
        <f>H847</f>
        <v>3000</v>
      </c>
      <c r="K847" s="3"/>
    </row>
    <row r="848" spans="2:11" s="11" customFormat="1" ht="31.5" customHeight="1">
      <c r="B848" s="210"/>
      <c r="C848" s="13">
        <v>4129</v>
      </c>
      <c r="D848" s="14">
        <v>0</v>
      </c>
      <c r="E848" s="375" t="s">
        <v>22</v>
      </c>
      <c r="F848" s="376"/>
      <c r="G848" s="376"/>
      <c r="H848" s="16">
        <v>1000</v>
      </c>
      <c r="I848" s="16"/>
      <c r="J848" s="211">
        <f>H848</f>
        <v>1000</v>
      </c>
      <c r="K848" s="3"/>
    </row>
    <row r="849" spans="2:11" s="11" customFormat="1" ht="31.5" customHeight="1">
      <c r="B849" s="212">
        <v>412</v>
      </c>
      <c r="C849" s="19"/>
      <c r="D849" s="20"/>
      <c r="E849" s="483" t="s">
        <v>23</v>
      </c>
      <c r="F849" s="484"/>
      <c r="G849" s="484"/>
      <c r="H849" s="23">
        <f>SUM(H844:H848)</f>
        <v>16500</v>
      </c>
      <c r="I849" s="23"/>
      <c r="J849" s="213">
        <f>SUM(J844:J848)</f>
        <v>16500</v>
      </c>
      <c r="K849" s="3"/>
    </row>
    <row r="850" spans="2:11" s="11" customFormat="1" ht="31.5" customHeight="1">
      <c r="B850" s="206"/>
      <c r="C850" s="7">
        <v>4132</v>
      </c>
      <c r="D850" s="32">
        <v>0</v>
      </c>
      <c r="E850" s="489" t="s">
        <v>24</v>
      </c>
      <c r="F850" s="490"/>
      <c r="G850" s="490"/>
      <c r="H850" s="10">
        <v>12000</v>
      </c>
      <c r="I850" s="10"/>
      <c r="J850" s="207">
        <f>H850</f>
        <v>12000</v>
      </c>
      <c r="K850" s="3"/>
    </row>
    <row r="851" spans="2:11" s="11" customFormat="1" ht="31.5" customHeight="1">
      <c r="B851" s="223"/>
      <c r="C851" s="57">
        <v>4133</v>
      </c>
      <c r="D851" s="58">
        <v>0</v>
      </c>
      <c r="E851" s="387" t="s">
        <v>25</v>
      </c>
      <c r="F851" s="388"/>
      <c r="G851" s="388"/>
      <c r="H851" s="16">
        <v>5000</v>
      </c>
      <c r="I851" s="16"/>
      <c r="J851" s="211">
        <f>H851</f>
        <v>5000</v>
      </c>
      <c r="K851" s="3"/>
    </row>
    <row r="852" spans="2:11" s="11" customFormat="1" ht="31.5" customHeight="1">
      <c r="B852" s="223"/>
      <c r="C852" s="57">
        <v>4136</v>
      </c>
      <c r="D852" s="58">
        <v>0</v>
      </c>
      <c r="E852" s="387" t="s">
        <v>56</v>
      </c>
      <c r="F852" s="388"/>
      <c r="G852" s="388"/>
      <c r="H852" s="16">
        <v>6000</v>
      </c>
      <c r="I852" s="16"/>
      <c r="J852" s="211">
        <f>H852</f>
        <v>6000</v>
      </c>
      <c r="K852" s="3"/>
    </row>
    <row r="853" spans="2:11" s="11" customFormat="1" ht="31.5" customHeight="1">
      <c r="B853" s="223"/>
      <c r="C853" s="57">
        <v>4139</v>
      </c>
      <c r="D853" s="14">
        <v>0</v>
      </c>
      <c r="E853" s="375" t="s">
        <v>29</v>
      </c>
      <c r="F853" s="376"/>
      <c r="G853" s="376"/>
      <c r="H853" s="16">
        <v>3500</v>
      </c>
      <c r="I853" s="16"/>
      <c r="J853" s="211">
        <f>H853</f>
        <v>3500</v>
      </c>
      <c r="K853" s="3"/>
    </row>
    <row r="854" spans="2:11" s="11" customFormat="1" ht="31.5" customHeight="1">
      <c r="B854" s="212">
        <v>413</v>
      </c>
      <c r="C854" s="19"/>
      <c r="D854" s="14"/>
      <c r="E854" s="483" t="s">
        <v>37</v>
      </c>
      <c r="F854" s="484"/>
      <c r="G854" s="484"/>
      <c r="H854" s="23">
        <f>SUM(H850:H853)</f>
        <v>26500</v>
      </c>
      <c r="I854" s="23"/>
      <c r="J854" s="213">
        <f>SUM(J850:J853)</f>
        <v>26500</v>
      </c>
      <c r="K854" s="3"/>
    </row>
    <row r="855" spans="2:11" s="11" customFormat="1" ht="37.5" customHeight="1" thickBot="1">
      <c r="B855" s="261"/>
      <c r="C855" s="127"/>
      <c r="D855" s="136"/>
      <c r="E855" s="374" t="s">
        <v>202</v>
      </c>
      <c r="F855" s="476"/>
      <c r="G855" s="476"/>
      <c r="H855" s="121">
        <f>H842+H849+H854</f>
        <v>123500</v>
      </c>
      <c r="I855" s="121"/>
      <c r="J855" s="259">
        <f>J842+J849+J854</f>
        <v>123500</v>
      </c>
      <c r="K855" s="3"/>
    </row>
    <row r="856" spans="2:11" s="11" customFormat="1" ht="52.5" customHeight="1" thickBot="1">
      <c r="B856" s="274" t="s">
        <v>156</v>
      </c>
      <c r="C856" s="389" t="s">
        <v>157</v>
      </c>
      <c r="D856" s="390"/>
      <c r="E856" s="390"/>
      <c r="F856" s="390"/>
      <c r="G856" s="390"/>
      <c r="H856" s="390"/>
      <c r="I856" s="390"/>
      <c r="J856" s="391"/>
      <c r="K856" s="3"/>
    </row>
    <row r="857" spans="2:11" s="11" customFormat="1" ht="40.5" customHeight="1">
      <c r="B857" s="206"/>
      <c r="C857" s="7">
        <v>4111</v>
      </c>
      <c r="D857" s="32">
        <v>0</v>
      </c>
      <c r="E857" s="413" t="s">
        <v>13</v>
      </c>
      <c r="F857" s="414"/>
      <c r="G857" s="414"/>
      <c r="H857" s="10">
        <v>392000</v>
      </c>
      <c r="I857" s="10"/>
      <c r="J857" s="207">
        <f>H857</f>
        <v>392000</v>
      </c>
      <c r="K857" s="3"/>
    </row>
    <row r="858" spans="2:11" s="11" customFormat="1" ht="54" customHeight="1">
      <c r="B858" s="208"/>
      <c r="C858" s="12">
        <v>4112</v>
      </c>
      <c r="D858" s="56">
        <v>0</v>
      </c>
      <c r="E858" s="415" t="s">
        <v>0</v>
      </c>
      <c r="F858" s="394"/>
      <c r="G858" s="394"/>
      <c r="H858" s="15">
        <v>19500</v>
      </c>
      <c r="I858" s="15"/>
      <c r="J858" s="209">
        <f>H858</f>
        <v>19500</v>
      </c>
      <c r="K858" s="3"/>
    </row>
    <row r="859" spans="2:11" s="129" customFormat="1" ht="51" customHeight="1">
      <c r="B859" s="210"/>
      <c r="C859" s="13">
        <v>4113</v>
      </c>
      <c r="D859" s="14">
        <v>0</v>
      </c>
      <c r="E859" s="387" t="s">
        <v>15</v>
      </c>
      <c r="F859" s="388"/>
      <c r="G859" s="388"/>
      <c r="H859" s="16">
        <v>98500</v>
      </c>
      <c r="I859" s="16"/>
      <c r="J859" s="211">
        <f>H859</f>
        <v>98500</v>
      </c>
      <c r="K859" s="3"/>
    </row>
    <row r="860" spans="2:11" s="70" customFormat="1" ht="48.75" customHeight="1">
      <c r="B860" s="210"/>
      <c r="C860" s="13">
        <v>4114</v>
      </c>
      <c r="D860" s="14">
        <v>0</v>
      </c>
      <c r="E860" s="387" t="s">
        <v>16</v>
      </c>
      <c r="F860" s="388"/>
      <c r="G860" s="388"/>
      <c r="H860" s="16">
        <v>266500</v>
      </c>
      <c r="I860" s="16"/>
      <c r="J860" s="211">
        <f>H860</f>
        <v>266500</v>
      </c>
      <c r="K860" s="3"/>
    </row>
    <row r="861" spans="2:11" s="11" customFormat="1" ht="31.5" customHeight="1">
      <c r="B861" s="212">
        <v>411</v>
      </c>
      <c r="C861" s="19"/>
      <c r="D861" s="20"/>
      <c r="E861" s="392" t="s">
        <v>17</v>
      </c>
      <c r="F861" s="393"/>
      <c r="G861" s="393"/>
      <c r="H861" s="23">
        <f>SUM(H857:H860)</f>
        <v>776500</v>
      </c>
      <c r="I861" s="23"/>
      <c r="J861" s="213">
        <f>SUM(J857:J860)</f>
        <v>776500</v>
      </c>
      <c r="K861" s="3"/>
    </row>
    <row r="862" spans="2:10" ht="45" customHeight="1">
      <c r="B862" s="206"/>
      <c r="C862" s="7">
        <v>4121</v>
      </c>
      <c r="D862" s="32">
        <v>0</v>
      </c>
      <c r="E862" s="413" t="s">
        <v>18</v>
      </c>
      <c r="F862" s="414"/>
      <c r="G862" s="414"/>
      <c r="H862" s="10">
        <v>34000</v>
      </c>
      <c r="I862" s="10"/>
      <c r="J862" s="207">
        <f>H862</f>
        <v>34000</v>
      </c>
    </row>
    <row r="863" spans="2:10" ht="42.75" customHeight="1">
      <c r="B863" s="210"/>
      <c r="C863" s="13">
        <v>4122</v>
      </c>
      <c r="D863" s="14">
        <v>0</v>
      </c>
      <c r="E863" s="375" t="s">
        <v>19</v>
      </c>
      <c r="F863" s="376"/>
      <c r="G863" s="376"/>
      <c r="H863" s="16">
        <v>22500</v>
      </c>
      <c r="I863" s="16"/>
      <c r="J863" s="211">
        <f>H863</f>
        <v>22500</v>
      </c>
    </row>
    <row r="864" spans="2:10" ht="49.5" customHeight="1">
      <c r="B864" s="210"/>
      <c r="C864" s="13">
        <v>4124</v>
      </c>
      <c r="D864" s="14">
        <v>0</v>
      </c>
      <c r="E864" s="375" t="s">
        <v>20</v>
      </c>
      <c r="F864" s="376"/>
      <c r="G864" s="376"/>
      <c r="H864" s="16">
        <v>17000</v>
      </c>
      <c r="I864" s="16"/>
      <c r="J864" s="211">
        <f>H864</f>
        <v>17000</v>
      </c>
    </row>
    <row r="865" spans="2:10" ht="19.5" customHeight="1" hidden="1">
      <c r="B865" s="210"/>
      <c r="C865" s="13">
        <v>4125</v>
      </c>
      <c r="D865" s="14">
        <v>0</v>
      </c>
      <c r="E865" s="375" t="s">
        <v>21</v>
      </c>
      <c r="F865" s="376"/>
      <c r="G865" s="376"/>
      <c r="H865" s="16"/>
      <c r="I865" s="16"/>
      <c r="J865" s="211"/>
    </row>
    <row r="866" spans="2:10" ht="37.5" customHeight="1">
      <c r="B866" s="210"/>
      <c r="C866" s="13">
        <v>4125</v>
      </c>
      <c r="D866" s="14">
        <v>0</v>
      </c>
      <c r="E866" s="375" t="s">
        <v>21</v>
      </c>
      <c r="F866" s="376"/>
      <c r="G866" s="376"/>
      <c r="H866" s="16">
        <v>17000</v>
      </c>
      <c r="I866" s="16"/>
      <c r="J866" s="211">
        <f>H866</f>
        <v>17000</v>
      </c>
    </row>
    <row r="867" spans="2:11" s="11" customFormat="1" ht="40.5" customHeight="1">
      <c r="B867" s="210"/>
      <c r="C867" s="13">
        <v>4129</v>
      </c>
      <c r="D867" s="14">
        <v>0</v>
      </c>
      <c r="E867" s="375" t="s">
        <v>22</v>
      </c>
      <c r="F867" s="376"/>
      <c r="G867" s="376"/>
      <c r="H867" s="16">
        <v>8500</v>
      </c>
      <c r="I867" s="16"/>
      <c r="J867" s="211">
        <f>H867</f>
        <v>8500</v>
      </c>
      <c r="K867" s="3"/>
    </row>
    <row r="868" spans="2:11" s="11" customFormat="1" ht="31.5" customHeight="1">
      <c r="B868" s="212">
        <v>412</v>
      </c>
      <c r="C868" s="19"/>
      <c r="D868" s="20"/>
      <c r="E868" s="483" t="s">
        <v>23</v>
      </c>
      <c r="F868" s="484"/>
      <c r="G868" s="484"/>
      <c r="H868" s="23">
        <f>SUM(H862:H867)</f>
        <v>99000</v>
      </c>
      <c r="I868" s="23"/>
      <c r="J868" s="213">
        <f>SUM(J862:J867)</f>
        <v>99000</v>
      </c>
      <c r="K868" s="3"/>
    </row>
    <row r="869" spans="2:11" s="11" customFormat="1" ht="31.5" customHeight="1">
      <c r="B869" s="236"/>
      <c r="C869" s="87"/>
      <c r="D869" s="88"/>
      <c r="E869" s="91"/>
      <c r="F869" s="92"/>
      <c r="G869" s="92"/>
      <c r="H869" s="89"/>
      <c r="I869" s="89"/>
      <c r="J869" s="237"/>
      <c r="K869" s="3"/>
    </row>
    <row r="870" spans="2:11" s="11" customFormat="1" ht="37.5" customHeight="1">
      <c r="B870" s="210"/>
      <c r="C870" s="13">
        <v>4132</v>
      </c>
      <c r="D870" s="14">
        <v>0</v>
      </c>
      <c r="E870" s="375" t="s">
        <v>24</v>
      </c>
      <c r="F870" s="376"/>
      <c r="G870" s="376"/>
      <c r="H870" s="16">
        <v>10000</v>
      </c>
      <c r="I870" s="16"/>
      <c r="J870" s="211">
        <f>H870</f>
        <v>10000</v>
      </c>
      <c r="K870" s="3"/>
    </row>
    <row r="871" spans="2:11" s="11" customFormat="1" ht="37.5" customHeight="1">
      <c r="B871" s="212"/>
      <c r="C871" s="13">
        <v>4139</v>
      </c>
      <c r="D871" s="14">
        <v>26</v>
      </c>
      <c r="E871" s="375" t="s">
        <v>158</v>
      </c>
      <c r="F871" s="376"/>
      <c r="G871" s="376"/>
      <c r="H871" s="16">
        <v>10000</v>
      </c>
      <c r="I871" s="16"/>
      <c r="J871" s="211">
        <f>H871</f>
        <v>10000</v>
      </c>
      <c r="K871" s="3"/>
    </row>
    <row r="872" spans="2:11" s="11" customFormat="1" ht="31.5" customHeight="1" thickBot="1">
      <c r="B872" s="214">
        <v>413</v>
      </c>
      <c r="C872" s="29"/>
      <c r="D872" s="56"/>
      <c r="E872" s="485" t="s">
        <v>37</v>
      </c>
      <c r="F872" s="486"/>
      <c r="G872" s="486"/>
      <c r="H872" s="31">
        <f>SUM(H870:H871)</f>
        <v>20000</v>
      </c>
      <c r="I872" s="31"/>
      <c r="J872" s="215">
        <f>SUM(J870:J871)</f>
        <v>20000</v>
      </c>
      <c r="K872" s="3"/>
    </row>
    <row r="873" spans="2:11" s="11" customFormat="1" ht="31.5" customHeight="1">
      <c r="B873" s="286"/>
      <c r="C873" s="286"/>
      <c r="D873" s="282"/>
      <c r="E873" s="288"/>
      <c r="F873" s="288"/>
      <c r="G873" s="288"/>
      <c r="H873" s="423"/>
      <c r="I873" s="423"/>
      <c r="J873" s="423"/>
      <c r="K873" s="3"/>
    </row>
    <row r="874" spans="2:11" s="55" customFormat="1" ht="31.5" customHeight="1" thickBot="1">
      <c r="B874" s="444"/>
      <c r="C874" s="444"/>
      <c r="D874" s="450"/>
      <c r="E874" s="469"/>
      <c r="F874" s="469"/>
      <c r="G874" s="469"/>
      <c r="H874" s="447"/>
      <c r="I874" s="447"/>
      <c r="J874" s="447"/>
      <c r="K874" s="3"/>
    </row>
    <row r="875" spans="2:11" s="11" customFormat="1" ht="31.5" customHeight="1" thickBot="1">
      <c r="B875" s="472" t="s">
        <v>3</v>
      </c>
      <c r="C875" s="474" t="s">
        <v>4</v>
      </c>
      <c r="D875" s="475"/>
      <c r="E875" s="416" t="s">
        <v>5</v>
      </c>
      <c r="F875" s="416"/>
      <c r="G875" s="416"/>
      <c r="H875" s="470" t="s">
        <v>6</v>
      </c>
      <c r="I875" s="417"/>
      <c r="J875" s="470" t="s">
        <v>7</v>
      </c>
      <c r="K875" s="3"/>
    </row>
    <row r="876" spans="2:11" s="11" customFormat="1" ht="31.5" customHeight="1" thickBot="1">
      <c r="B876" s="473"/>
      <c r="C876" s="425"/>
      <c r="D876" s="426"/>
      <c r="E876" s="416"/>
      <c r="F876" s="416"/>
      <c r="G876" s="416"/>
      <c r="H876" s="470"/>
      <c r="I876" s="417"/>
      <c r="J876" s="470"/>
      <c r="K876" s="3"/>
    </row>
    <row r="877" spans="2:10" ht="20.25" thickBot="1">
      <c r="B877" s="4"/>
      <c r="C877" s="4"/>
      <c r="D877" s="5"/>
      <c r="E877" s="470"/>
      <c r="F877" s="417"/>
      <c r="G877" s="417"/>
      <c r="H877" s="6" t="s">
        <v>8</v>
      </c>
      <c r="I877" s="6" t="s">
        <v>9</v>
      </c>
      <c r="J877" s="6" t="s">
        <v>10</v>
      </c>
    </row>
    <row r="878" spans="2:10" ht="15" thickBot="1">
      <c r="B878" s="2">
        <v>1</v>
      </c>
      <c r="C878" s="2">
        <v>2</v>
      </c>
      <c r="D878" s="33">
        <v>3</v>
      </c>
      <c r="E878" s="470">
        <v>4</v>
      </c>
      <c r="F878" s="471"/>
      <c r="G878" s="471"/>
      <c r="H878" s="34">
        <v>5</v>
      </c>
      <c r="I878" s="34">
        <v>6</v>
      </c>
      <c r="J878" s="34">
        <v>7</v>
      </c>
    </row>
    <row r="879" spans="2:11" s="11" customFormat="1" ht="37.5" customHeight="1">
      <c r="B879" s="212"/>
      <c r="C879" s="13">
        <v>4211</v>
      </c>
      <c r="D879" s="14">
        <v>10</v>
      </c>
      <c r="E879" s="24" t="s">
        <v>159</v>
      </c>
      <c r="F879" s="27"/>
      <c r="G879" s="27"/>
      <c r="H879" s="16"/>
      <c r="I879" s="16">
        <v>170000</v>
      </c>
      <c r="J879" s="211">
        <v>170000</v>
      </c>
      <c r="K879" s="3"/>
    </row>
    <row r="880" spans="2:11" s="11" customFormat="1" ht="37.5" customHeight="1">
      <c r="B880" s="212"/>
      <c r="C880" s="13">
        <v>4211</v>
      </c>
      <c r="D880" s="14">
        <v>10</v>
      </c>
      <c r="E880" s="24" t="s">
        <v>160</v>
      </c>
      <c r="F880" s="27"/>
      <c r="G880" s="27"/>
      <c r="H880" s="16"/>
      <c r="I880" s="16">
        <v>1180000</v>
      </c>
      <c r="J880" s="211">
        <v>1180000</v>
      </c>
      <c r="K880" s="3"/>
    </row>
    <row r="881" spans="2:11" s="11" customFormat="1" ht="31.5" customHeight="1">
      <c r="B881" s="212">
        <v>421</v>
      </c>
      <c r="C881" s="19"/>
      <c r="D881" s="14"/>
      <c r="E881" s="26" t="s">
        <v>75</v>
      </c>
      <c r="F881" s="27"/>
      <c r="G881" s="27"/>
      <c r="H881" s="23"/>
      <c r="I881" s="23">
        <f>SUM(I879:I880)</f>
        <v>1350000</v>
      </c>
      <c r="J881" s="213">
        <f>SUM(J879:J880)</f>
        <v>1350000</v>
      </c>
      <c r="K881" s="3"/>
    </row>
    <row r="882" spans="2:11" s="55" customFormat="1" ht="52.5" customHeight="1" thickBot="1">
      <c r="B882" s="266"/>
      <c r="C882" s="137"/>
      <c r="D882" s="138"/>
      <c r="E882" s="374" t="s">
        <v>201</v>
      </c>
      <c r="F882" s="476"/>
      <c r="G882" s="476"/>
      <c r="H882" s="115">
        <f>H861+H868+H872</f>
        <v>895500</v>
      </c>
      <c r="I882" s="115">
        <f>I881</f>
        <v>1350000</v>
      </c>
      <c r="J882" s="249">
        <f>J861+J868+J872+J881</f>
        <v>2245500</v>
      </c>
      <c r="K882" s="3"/>
    </row>
    <row r="883" spans="2:11" s="11" customFormat="1" ht="66" customHeight="1" thickBot="1">
      <c r="B883" s="267"/>
      <c r="C883" s="139"/>
      <c r="D883" s="140"/>
      <c r="E883" s="506" t="s">
        <v>161</v>
      </c>
      <c r="F883" s="507"/>
      <c r="G883" s="507"/>
      <c r="H883" s="141">
        <f>H284+H314+H378+H406+H463+H605+H676+H702+H724+H754+H777+H810+H836+H855+H882</f>
        <v>13557600</v>
      </c>
      <c r="I883" s="141">
        <f>I378+I605+I676+I754+I882</f>
        <v>7282000</v>
      </c>
      <c r="J883" s="268">
        <f>J284+J314+J378+J406+J463+J605+J676+J702+J724+J754+J777+J810+J836+J855+J882</f>
        <v>20839600</v>
      </c>
      <c r="K883" s="3"/>
    </row>
    <row r="884" spans="2:11" s="11" customFormat="1" ht="31.5" customHeight="1">
      <c r="B884" s="55"/>
      <c r="C884" s="55"/>
      <c r="D884" s="60"/>
      <c r="E884" s="3"/>
      <c r="F884" s="3"/>
      <c r="G884" s="3"/>
      <c r="H884" s="3"/>
      <c r="I884" s="3"/>
      <c r="J884" s="3"/>
      <c r="K884" s="3"/>
    </row>
    <row r="885" spans="3:10" ht="20.25" customHeight="1" hidden="1">
      <c r="C885" s="508" t="s">
        <v>162</v>
      </c>
      <c r="D885" s="508"/>
      <c r="E885" s="508"/>
      <c r="F885" s="508"/>
      <c r="G885" s="508"/>
      <c r="H885" s="142"/>
      <c r="I885" s="142"/>
      <c r="J885" s="142"/>
    </row>
    <row r="886" spans="2:11" s="143" customFormat="1" ht="48.75" customHeight="1">
      <c r="B886" s="385" t="s">
        <v>207</v>
      </c>
      <c r="C886" s="386"/>
      <c r="D886" s="386"/>
      <c r="E886" s="386"/>
      <c r="F886" s="386"/>
      <c r="G886" s="386"/>
      <c r="H886" s="142"/>
      <c r="I886" s="142"/>
      <c r="J886" s="142"/>
      <c r="K886" s="3"/>
    </row>
    <row r="887" spans="2:10" ht="65.25" customHeight="1">
      <c r="B887" s="509" t="s">
        <v>206</v>
      </c>
      <c r="C887" s="510"/>
      <c r="D887" s="510"/>
      <c r="E887" s="510"/>
      <c r="F887" s="510"/>
      <c r="G887" s="510"/>
      <c r="H887" s="510"/>
      <c r="I887" s="510"/>
      <c r="J887" s="510"/>
    </row>
    <row r="888" spans="5:10" ht="40.5" customHeight="1">
      <c r="E888" s="142"/>
      <c r="F888" s="142"/>
      <c r="G888" s="142"/>
      <c r="H888" s="142"/>
      <c r="I888" s="142"/>
      <c r="J888" s="142"/>
    </row>
    <row r="889" spans="2:10" ht="81" customHeight="1">
      <c r="B889" s="511" t="s">
        <v>208</v>
      </c>
      <c r="C889" s="511"/>
      <c r="D889" s="511"/>
      <c r="E889" s="511"/>
      <c r="F889" s="511"/>
      <c r="G889" s="511"/>
      <c r="H889" s="511"/>
      <c r="I889" s="511"/>
      <c r="J889" s="511"/>
    </row>
    <row r="890" spans="5:10" ht="41.25" customHeight="1">
      <c r="E890" s="142"/>
      <c r="F890" s="142"/>
      <c r="G890" s="142"/>
      <c r="H890" s="142"/>
      <c r="I890" s="142"/>
      <c r="J890" s="142"/>
    </row>
    <row r="891" spans="4:10" ht="27" customHeight="1">
      <c r="D891" s="144" t="s">
        <v>209</v>
      </c>
      <c r="E891" s="142"/>
      <c r="F891" s="142"/>
      <c r="G891" s="142"/>
      <c r="H891" s="142"/>
      <c r="I891" s="142"/>
      <c r="J891" s="142"/>
    </row>
    <row r="892" spans="4:10" ht="27">
      <c r="D892" s="144" t="s">
        <v>210</v>
      </c>
      <c r="E892" s="142"/>
      <c r="F892" s="142"/>
      <c r="G892" s="142"/>
      <c r="H892" s="142"/>
      <c r="I892" s="142"/>
      <c r="J892" s="142"/>
    </row>
    <row r="893" spans="5:10" ht="54" customHeight="1">
      <c r="E893" s="142"/>
      <c r="F893" s="142"/>
      <c r="G893" s="142"/>
      <c r="H893" s="142"/>
      <c r="I893" s="142"/>
      <c r="J893" s="142"/>
    </row>
    <row r="894" spans="2:10" ht="84" customHeight="1">
      <c r="B894"/>
      <c r="C894"/>
      <c r="D894"/>
      <c r="E894"/>
      <c r="F894"/>
      <c r="G894" s="362" t="s">
        <v>324</v>
      </c>
      <c r="H894" s="504"/>
      <c r="I894" s="504"/>
      <c r="J894" s="505"/>
    </row>
    <row r="895" spans="5:10" ht="46.5" customHeight="1">
      <c r="E895" s="142"/>
      <c r="F895" s="142"/>
      <c r="G895" s="289" t="s">
        <v>325</v>
      </c>
      <c r="H895" s="142"/>
      <c r="I895" s="142"/>
      <c r="J895" s="142"/>
    </row>
    <row r="896" spans="5:10" ht="46.5" customHeight="1">
      <c r="E896" s="142"/>
      <c r="F896" s="142"/>
      <c r="G896" s="289" t="s">
        <v>326</v>
      </c>
      <c r="H896" s="142"/>
      <c r="I896" s="142"/>
      <c r="J896" s="142"/>
    </row>
    <row r="897" spans="5:10" ht="46.5" customHeight="1">
      <c r="E897" s="142"/>
      <c r="F897" s="142"/>
      <c r="G897" s="142"/>
      <c r="H897" s="142"/>
      <c r="I897" s="142"/>
      <c r="J897" s="142"/>
    </row>
  </sheetData>
  <sheetProtection/>
  <mergeCells count="705">
    <mergeCell ref="B144:J144"/>
    <mergeCell ref="D80:G80"/>
    <mergeCell ref="H35:H36"/>
    <mergeCell ref="I35:I36"/>
    <mergeCell ref="J35:J36"/>
    <mergeCell ref="D44:G44"/>
    <mergeCell ref="D49:G49"/>
    <mergeCell ref="D52:G52"/>
    <mergeCell ref="D53:G53"/>
    <mergeCell ref="D64:G64"/>
    <mergeCell ref="B142:J142"/>
    <mergeCell ref="D46:G46"/>
    <mergeCell ref="D47:G47"/>
    <mergeCell ref="D79:G79"/>
    <mergeCell ref="D75:G75"/>
    <mergeCell ref="D76:G76"/>
    <mergeCell ref="D62:G62"/>
    <mergeCell ref="D65:G65"/>
    <mergeCell ref="D39:G39"/>
    <mergeCell ref="D66:G66"/>
    <mergeCell ref="D48:G48"/>
    <mergeCell ref="D59:G59"/>
    <mergeCell ref="D60:G60"/>
    <mergeCell ref="D73:G73"/>
    <mergeCell ref="D74:G74"/>
    <mergeCell ref="D68:G68"/>
    <mergeCell ref="D35:G35"/>
    <mergeCell ref="D37:G38"/>
    <mergeCell ref="D61:G61"/>
    <mergeCell ref="D63:G63"/>
    <mergeCell ref="D69:G69"/>
    <mergeCell ref="D57:G57"/>
    <mergeCell ref="D67:G67"/>
    <mergeCell ref="A37:A38"/>
    <mergeCell ref="D50:G50"/>
    <mergeCell ref="D51:G51"/>
    <mergeCell ref="D54:G54"/>
    <mergeCell ref="D40:G40"/>
    <mergeCell ref="D41:G41"/>
    <mergeCell ref="D42:G42"/>
    <mergeCell ref="D43:G43"/>
    <mergeCell ref="D77:G77"/>
    <mergeCell ref="D78:G78"/>
    <mergeCell ref="B37:B38"/>
    <mergeCell ref="C37:C38"/>
    <mergeCell ref="D71:G71"/>
    <mergeCell ref="D72:G72"/>
    <mergeCell ref="D70:G70"/>
    <mergeCell ref="D58:G58"/>
    <mergeCell ref="D55:G55"/>
    <mergeCell ref="D56:G56"/>
    <mergeCell ref="H37:H38"/>
    <mergeCell ref="B123:H123"/>
    <mergeCell ref="B135:J135"/>
    <mergeCell ref="B136:J136"/>
    <mergeCell ref="E118:G118"/>
    <mergeCell ref="E119:G119"/>
    <mergeCell ref="E120:G120"/>
    <mergeCell ref="E121:G121"/>
    <mergeCell ref="E106:G106"/>
    <mergeCell ref="E107:G107"/>
    <mergeCell ref="B137:J137"/>
    <mergeCell ref="B141:J141"/>
    <mergeCell ref="E112:G112"/>
    <mergeCell ref="E113:G113"/>
    <mergeCell ref="E114:G114"/>
    <mergeCell ref="E115:G115"/>
    <mergeCell ref="E116:G116"/>
    <mergeCell ref="E117:G117"/>
    <mergeCell ref="E110:G110"/>
    <mergeCell ref="E111:G111"/>
    <mergeCell ref="E100:G100"/>
    <mergeCell ref="E101:G101"/>
    <mergeCell ref="E102:G102"/>
    <mergeCell ref="E103:G103"/>
    <mergeCell ref="E104:G104"/>
    <mergeCell ref="E105:G105"/>
    <mergeCell ref="E97:G97"/>
    <mergeCell ref="E99:G99"/>
    <mergeCell ref="E108:G108"/>
    <mergeCell ref="E109:G109"/>
    <mergeCell ref="E93:G93"/>
    <mergeCell ref="E94:G94"/>
    <mergeCell ref="E95:G95"/>
    <mergeCell ref="E96:G96"/>
    <mergeCell ref="E89:G89"/>
    <mergeCell ref="E90:G90"/>
    <mergeCell ref="E91:G91"/>
    <mergeCell ref="E92:G92"/>
    <mergeCell ref="H85:I85"/>
    <mergeCell ref="E86:G86"/>
    <mergeCell ref="E87:G87"/>
    <mergeCell ref="E88:G88"/>
    <mergeCell ref="E83:G83"/>
    <mergeCell ref="E84:G84"/>
    <mergeCell ref="C85:D85"/>
    <mergeCell ref="E85:G85"/>
    <mergeCell ref="E259:G259"/>
    <mergeCell ref="E260:G260"/>
    <mergeCell ref="B250:B251"/>
    <mergeCell ref="C250:D251"/>
    <mergeCell ref="E250:G251"/>
    <mergeCell ref="B254:B255"/>
    <mergeCell ref="E257:G257"/>
    <mergeCell ref="E258:G258"/>
    <mergeCell ref="E256:G256"/>
    <mergeCell ref="C254:J255"/>
    <mergeCell ref="H250:I251"/>
    <mergeCell ref="J250:J251"/>
    <mergeCell ref="E252:G252"/>
    <mergeCell ref="E253:G253"/>
    <mergeCell ref="E272:G272"/>
    <mergeCell ref="E273:G273"/>
    <mergeCell ref="E496:G496"/>
    <mergeCell ref="E492:G492"/>
    <mergeCell ref="E267:G267"/>
    <mergeCell ref="E268:G268"/>
    <mergeCell ref="E269:G269"/>
    <mergeCell ref="E270:G270"/>
    <mergeCell ref="E292:G292"/>
    <mergeCell ref="C291:J291"/>
    <mergeCell ref="E290:G290"/>
    <mergeCell ref="E274:G274"/>
    <mergeCell ref="E275:G275"/>
    <mergeCell ref="E276:G276"/>
    <mergeCell ref="E277:G277"/>
    <mergeCell ref="E282:G282"/>
    <mergeCell ref="E283:G283"/>
    <mergeCell ref="E284:G284"/>
    <mergeCell ref="E278:G278"/>
    <mergeCell ref="E279:G279"/>
    <mergeCell ref="E280:G280"/>
    <mergeCell ref="E281:G281"/>
    <mergeCell ref="E303:G303"/>
    <mergeCell ref="E304:G304"/>
    <mergeCell ref="E305:G305"/>
    <mergeCell ref="E293:G293"/>
    <mergeCell ref="E294:G294"/>
    <mergeCell ref="E295:G295"/>
    <mergeCell ref="E296:G296"/>
    <mergeCell ref="B316:B317"/>
    <mergeCell ref="E311:G311"/>
    <mergeCell ref="E312:G312"/>
    <mergeCell ref="E313:G313"/>
    <mergeCell ref="E314:G314"/>
    <mergeCell ref="E321:G321"/>
    <mergeCell ref="C316:J317"/>
    <mergeCell ref="E306:G306"/>
    <mergeCell ref="E308:G308"/>
    <mergeCell ref="E309:G309"/>
    <mergeCell ref="H315:I315"/>
    <mergeCell ref="E318:G318"/>
    <mergeCell ref="E319:G319"/>
    <mergeCell ref="E320:G320"/>
    <mergeCell ref="C315:D315"/>
    <mergeCell ref="E315:G315"/>
    <mergeCell ref="E325:G325"/>
    <mergeCell ref="E326:G326"/>
    <mergeCell ref="E327:G327"/>
    <mergeCell ref="E328:G328"/>
    <mergeCell ref="E347:G347"/>
    <mergeCell ref="E631:G631"/>
    <mergeCell ref="E329:G329"/>
    <mergeCell ref="E330:G330"/>
    <mergeCell ref="E331:G331"/>
    <mergeCell ref="E338:G338"/>
    <mergeCell ref="E339:G339"/>
    <mergeCell ref="E341:G341"/>
    <mergeCell ref="E337:G337"/>
    <mergeCell ref="E342:G342"/>
    <mergeCell ref="E344:G344"/>
    <mergeCell ref="E345:G345"/>
    <mergeCell ref="E346:G346"/>
    <mergeCell ref="E358:G358"/>
    <mergeCell ref="E361:G361"/>
    <mergeCell ref="E369:G369"/>
    <mergeCell ref="E348:G348"/>
    <mergeCell ref="E349:G349"/>
    <mergeCell ref="E350:G350"/>
    <mergeCell ref="E351:G351"/>
    <mergeCell ref="E352:G352"/>
    <mergeCell ref="E353:G353"/>
    <mergeCell ref="E386:G386"/>
    <mergeCell ref="C385:J385"/>
    <mergeCell ref="E384:G384"/>
    <mergeCell ref="E354:G354"/>
    <mergeCell ref="E355:G355"/>
    <mergeCell ref="E356:G356"/>
    <mergeCell ref="E357:G357"/>
    <mergeCell ref="E371:G371"/>
    <mergeCell ref="E372:G372"/>
    <mergeCell ref="E362:G362"/>
    <mergeCell ref="E374:G374"/>
    <mergeCell ref="E376:G376"/>
    <mergeCell ref="E377:G377"/>
    <mergeCell ref="E378:G378"/>
    <mergeCell ref="E375:G375"/>
    <mergeCell ref="E398:G398"/>
    <mergeCell ref="E387:G387"/>
    <mergeCell ref="E388:G388"/>
    <mergeCell ref="E389:G389"/>
    <mergeCell ref="E390:G390"/>
    <mergeCell ref="E392:G392"/>
    <mergeCell ref="E393:G393"/>
    <mergeCell ref="E394:G394"/>
    <mergeCell ref="E395:G395"/>
    <mergeCell ref="E396:G396"/>
    <mergeCell ref="E397:G397"/>
    <mergeCell ref="B408:B409"/>
    <mergeCell ref="E410:G410"/>
    <mergeCell ref="E411:G411"/>
    <mergeCell ref="E399:G399"/>
    <mergeCell ref="E400:G400"/>
    <mergeCell ref="E405:G405"/>
    <mergeCell ref="B406:B407"/>
    <mergeCell ref="C406:C407"/>
    <mergeCell ref="D406:D407"/>
    <mergeCell ref="E406:G407"/>
    <mergeCell ref="E417:G417"/>
    <mergeCell ref="E418:G418"/>
    <mergeCell ref="I406:I407"/>
    <mergeCell ref="J406:J407"/>
    <mergeCell ref="E412:G412"/>
    <mergeCell ref="E413:G413"/>
    <mergeCell ref="E414:G414"/>
    <mergeCell ref="E416:G416"/>
    <mergeCell ref="E420:G420"/>
    <mergeCell ref="E421:G421"/>
    <mergeCell ref="E423:G423"/>
    <mergeCell ref="E424:G424"/>
    <mergeCell ref="E630:G630"/>
    <mergeCell ref="E439:G439"/>
    <mergeCell ref="E440:G440"/>
    <mergeCell ref="E441:G441"/>
    <mergeCell ref="E442:G442"/>
    <mergeCell ref="E443:G443"/>
    <mergeCell ref="E444:G444"/>
    <mergeCell ref="E445:G445"/>
    <mergeCell ref="E457:G457"/>
    <mergeCell ref="E458:G458"/>
    <mergeCell ref="E447:G447"/>
    <mergeCell ref="E448:G448"/>
    <mergeCell ref="E449:G449"/>
    <mergeCell ref="E450:G450"/>
    <mergeCell ref="E451:G451"/>
    <mergeCell ref="E453:G453"/>
    <mergeCell ref="E454:G454"/>
    <mergeCell ref="E455:G455"/>
    <mergeCell ref="E456:G456"/>
    <mergeCell ref="B463:B464"/>
    <mergeCell ref="C463:C464"/>
    <mergeCell ref="D463:D464"/>
    <mergeCell ref="E463:G464"/>
    <mergeCell ref="E474:G474"/>
    <mergeCell ref="J628:J629"/>
    <mergeCell ref="E460:G460"/>
    <mergeCell ref="E461:G461"/>
    <mergeCell ref="E462:G462"/>
    <mergeCell ref="H463:H464"/>
    <mergeCell ref="I463:I464"/>
    <mergeCell ref="J463:J464"/>
    <mergeCell ref="E473:G473"/>
    <mergeCell ref="E487:G487"/>
    <mergeCell ref="E488:G488"/>
    <mergeCell ref="E475:G475"/>
    <mergeCell ref="E476:G476"/>
    <mergeCell ref="E477:G477"/>
    <mergeCell ref="E479:G479"/>
    <mergeCell ref="E480:G480"/>
    <mergeCell ref="E481:G481"/>
    <mergeCell ref="E482:G482"/>
    <mergeCell ref="E483:G483"/>
    <mergeCell ref="E484:G484"/>
    <mergeCell ref="E486:G486"/>
    <mergeCell ref="E508:G508"/>
    <mergeCell ref="E489:G489"/>
    <mergeCell ref="E495:G495"/>
    <mergeCell ref="C494:D494"/>
    <mergeCell ref="E494:G494"/>
    <mergeCell ref="E490:G490"/>
    <mergeCell ref="E491:G491"/>
    <mergeCell ref="E493:G493"/>
    <mergeCell ref="E501:G501"/>
    <mergeCell ref="E502:G502"/>
    <mergeCell ref="E507:G507"/>
    <mergeCell ref="E499:G499"/>
    <mergeCell ref="E500:G500"/>
    <mergeCell ref="E522:G522"/>
    <mergeCell ref="E523:G523"/>
    <mergeCell ref="E518:G518"/>
    <mergeCell ref="E519:G519"/>
    <mergeCell ref="E520:G520"/>
    <mergeCell ref="E521:G521"/>
    <mergeCell ref="E525:G525"/>
    <mergeCell ref="E526:G526"/>
    <mergeCell ref="E527:G527"/>
    <mergeCell ref="E545:G545"/>
    <mergeCell ref="E535:G535"/>
    <mergeCell ref="E529:G529"/>
    <mergeCell ref="E530:G530"/>
    <mergeCell ref="E537:G537"/>
    <mergeCell ref="E551:G551"/>
    <mergeCell ref="E552:G552"/>
    <mergeCell ref="E531:G531"/>
    <mergeCell ref="E532:G532"/>
    <mergeCell ref="E546:G546"/>
    <mergeCell ref="E547:G547"/>
    <mergeCell ref="E548:G548"/>
    <mergeCell ref="E549:G549"/>
    <mergeCell ref="E553:G553"/>
    <mergeCell ref="E559:G559"/>
    <mergeCell ref="E560:G560"/>
    <mergeCell ref="E554:G554"/>
    <mergeCell ref="E555:G555"/>
    <mergeCell ref="E556:G556"/>
    <mergeCell ref="E558:G558"/>
    <mergeCell ref="E568:G568"/>
    <mergeCell ref="E569:G569"/>
    <mergeCell ref="B570:B571"/>
    <mergeCell ref="C570:C571"/>
    <mergeCell ref="D570:D571"/>
    <mergeCell ref="E570:G571"/>
    <mergeCell ref="J570:J571"/>
    <mergeCell ref="E572:G572"/>
    <mergeCell ref="E573:G573"/>
    <mergeCell ref="E574:G574"/>
    <mergeCell ref="E580:G580"/>
    <mergeCell ref="E581:G581"/>
    <mergeCell ref="H570:H571"/>
    <mergeCell ref="I570:I571"/>
    <mergeCell ref="E576:G576"/>
    <mergeCell ref="E577:G577"/>
    <mergeCell ref="E578:G578"/>
    <mergeCell ref="E579:G579"/>
    <mergeCell ref="E592:G592"/>
    <mergeCell ref="E594:G594"/>
    <mergeCell ref="E583:G583"/>
    <mergeCell ref="E584:G584"/>
    <mergeCell ref="E585:G585"/>
    <mergeCell ref="E587:G587"/>
    <mergeCell ref="E588:G588"/>
    <mergeCell ref="E589:G589"/>
    <mergeCell ref="E621:G621"/>
    <mergeCell ref="E622:G622"/>
    <mergeCell ref="E590:G590"/>
    <mergeCell ref="E591:G591"/>
    <mergeCell ref="E614:G614"/>
    <mergeCell ref="E615:G615"/>
    <mergeCell ref="E616:G616"/>
    <mergeCell ref="E617:G617"/>
    <mergeCell ref="E598:G598"/>
    <mergeCell ref="E601:G601"/>
    <mergeCell ref="E662:G662"/>
    <mergeCell ref="E663:G663"/>
    <mergeCell ref="E652:G652"/>
    <mergeCell ref="E653:G653"/>
    <mergeCell ref="B657:J657"/>
    <mergeCell ref="B660:J660"/>
    <mergeCell ref="E658:G658"/>
    <mergeCell ref="E659:G659"/>
    <mergeCell ref="E661:G661"/>
    <mergeCell ref="E673:G673"/>
    <mergeCell ref="E668:G668"/>
    <mergeCell ref="E669:G669"/>
    <mergeCell ref="E670:G670"/>
    <mergeCell ref="E671:G671"/>
    <mergeCell ref="E664:G664"/>
    <mergeCell ref="E665:G665"/>
    <mergeCell ref="E666:G666"/>
    <mergeCell ref="E667:G667"/>
    <mergeCell ref="E691:G691"/>
    <mergeCell ref="E692:G692"/>
    <mergeCell ref="E674:G674"/>
    <mergeCell ref="E675:G675"/>
    <mergeCell ref="E676:G676"/>
    <mergeCell ref="C683:J683"/>
    <mergeCell ref="E684:G684"/>
    <mergeCell ref="E685:G685"/>
    <mergeCell ref="E682:G682"/>
    <mergeCell ref="E686:G686"/>
    <mergeCell ref="E687:G687"/>
    <mergeCell ref="E688:G688"/>
    <mergeCell ref="E690:G690"/>
    <mergeCell ref="E705:G705"/>
    <mergeCell ref="C703:J704"/>
    <mergeCell ref="B703:B704"/>
    <mergeCell ref="E700:G700"/>
    <mergeCell ref="E701:G701"/>
    <mergeCell ref="E702:G702"/>
    <mergeCell ref="E715:G715"/>
    <mergeCell ref="E716:G716"/>
    <mergeCell ref="E711:G711"/>
    <mergeCell ref="E713:G713"/>
    <mergeCell ref="E714:G714"/>
    <mergeCell ref="E712:G712"/>
    <mergeCell ref="E706:G706"/>
    <mergeCell ref="E707:G707"/>
    <mergeCell ref="E708:G708"/>
    <mergeCell ref="E709:G709"/>
    <mergeCell ref="E733:G733"/>
    <mergeCell ref="E734:G734"/>
    <mergeCell ref="E722:G722"/>
    <mergeCell ref="E723:G723"/>
    <mergeCell ref="E724:G724"/>
    <mergeCell ref="E732:G732"/>
    <mergeCell ref="E718:G718"/>
    <mergeCell ref="E719:G719"/>
    <mergeCell ref="E720:G720"/>
    <mergeCell ref="E721:G721"/>
    <mergeCell ref="E756:G756"/>
    <mergeCell ref="E751:G751"/>
    <mergeCell ref="E752:G752"/>
    <mergeCell ref="E753:G753"/>
    <mergeCell ref="E754:G754"/>
    <mergeCell ref="C755:J755"/>
    <mergeCell ref="E760:G760"/>
    <mergeCell ref="E757:G757"/>
    <mergeCell ref="E758:G758"/>
    <mergeCell ref="E759:G759"/>
    <mergeCell ref="E777:G777"/>
    <mergeCell ref="E767:G767"/>
    <mergeCell ref="E762:G762"/>
    <mergeCell ref="E763:G763"/>
    <mergeCell ref="E764:G764"/>
    <mergeCell ref="E769:G769"/>
    <mergeCell ref="E770:G770"/>
    <mergeCell ref="E765:G765"/>
    <mergeCell ref="E766:G766"/>
    <mergeCell ref="E772:G772"/>
    <mergeCell ref="E774:G774"/>
    <mergeCell ref="E775:G775"/>
    <mergeCell ref="E776:G776"/>
    <mergeCell ref="E792:G792"/>
    <mergeCell ref="E785:G785"/>
    <mergeCell ref="E786:G786"/>
    <mergeCell ref="E787:G787"/>
    <mergeCell ref="E788:G788"/>
    <mergeCell ref="E789:G789"/>
    <mergeCell ref="E791:G791"/>
    <mergeCell ref="E849:G849"/>
    <mergeCell ref="E834:G834"/>
    <mergeCell ref="E835:G835"/>
    <mergeCell ref="C837:J837"/>
    <mergeCell ref="E838:G838"/>
    <mergeCell ref="E842:G842"/>
    <mergeCell ref="E844:G844"/>
    <mergeCell ref="E848:G848"/>
    <mergeCell ref="E845:G845"/>
    <mergeCell ref="E847:G847"/>
    <mergeCell ref="E427:G427"/>
    <mergeCell ref="E429:G429"/>
    <mergeCell ref="E419:G419"/>
    <mergeCell ref="H894:J894"/>
    <mergeCell ref="E883:G883"/>
    <mergeCell ref="C885:G885"/>
    <mergeCell ref="B887:J887"/>
    <mergeCell ref="B889:J889"/>
    <mergeCell ref="J563:J564"/>
    <mergeCell ref="B628:B629"/>
    <mergeCell ref="E533:G533"/>
    <mergeCell ref="E435:G435"/>
    <mergeCell ref="E878:G878"/>
    <mergeCell ref="E437:G437"/>
    <mergeCell ref="E438:G438"/>
    <mergeCell ref="E628:G629"/>
    <mergeCell ref="E854:G854"/>
    <mergeCell ref="E855:G855"/>
    <mergeCell ref="E850:G850"/>
    <mergeCell ref="E851:G851"/>
    <mergeCell ref="H875:I876"/>
    <mergeCell ref="J875:J876"/>
    <mergeCell ref="E877:G877"/>
    <mergeCell ref="E538:G538"/>
    <mergeCell ref="E539:G539"/>
    <mergeCell ref="E540:G540"/>
    <mergeCell ref="H628:I629"/>
    <mergeCell ref="E852:G852"/>
    <mergeCell ref="E870:G870"/>
    <mergeCell ref="E862:G862"/>
    <mergeCell ref="B875:B876"/>
    <mergeCell ref="C875:D876"/>
    <mergeCell ref="E875:G876"/>
    <mergeCell ref="E603:G603"/>
    <mergeCell ref="E605:G605"/>
    <mergeCell ref="C628:D629"/>
    <mergeCell ref="E863:G863"/>
    <mergeCell ref="E864:G864"/>
    <mergeCell ref="E865:G865"/>
    <mergeCell ref="E841:G841"/>
    <mergeCell ref="H826:I827"/>
    <mergeCell ref="J826:J827"/>
    <mergeCell ref="E747:G747"/>
    <mergeCell ref="E748:G748"/>
    <mergeCell ref="E750:G750"/>
    <mergeCell ref="E749:G749"/>
    <mergeCell ref="E818:G818"/>
    <mergeCell ref="E819:G819"/>
    <mergeCell ref="E820:G820"/>
    <mergeCell ref="E821:G821"/>
    <mergeCell ref="E543:G543"/>
    <mergeCell ref="E541:G541"/>
    <mergeCell ref="E542:G542"/>
    <mergeCell ref="E536:G536"/>
    <mergeCell ref="E650:G650"/>
    <mergeCell ref="E646:G646"/>
    <mergeCell ref="E647:G647"/>
    <mergeCell ref="E638:G638"/>
    <mergeCell ref="E639:G639"/>
    <mergeCell ref="E644:G644"/>
    <mergeCell ref="E645:G645"/>
    <mergeCell ref="E643:G643"/>
    <mergeCell ref="E602:G602"/>
    <mergeCell ref="E595:G595"/>
    <mergeCell ref="E596:G596"/>
    <mergeCell ref="E648:G648"/>
    <mergeCell ref="E597:G597"/>
    <mergeCell ref="E623:G623"/>
    <mergeCell ref="E624:G624"/>
    <mergeCell ref="E625:G625"/>
    <mergeCell ref="E618:G618"/>
    <mergeCell ref="E619:G619"/>
    <mergeCell ref="B826:B827"/>
    <mergeCell ref="C826:D827"/>
    <mergeCell ref="E632:G632"/>
    <mergeCell ref="B642:J642"/>
    <mergeCell ref="E635:G635"/>
    <mergeCell ref="E636:G636"/>
    <mergeCell ref="E637:G637"/>
    <mergeCell ref="E633:G633"/>
    <mergeCell ref="E634:G634"/>
    <mergeCell ref="E649:G649"/>
    <mergeCell ref="E651:G651"/>
    <mergeCell ref="E654:G654"/>
    <mergeCell ref="E655:G655"/>
    <mergeCell ref="E656:G656"/>
    <mergeCell ref="E783:G783"/>
    <mergeCell ref="E698:G698"/>
    <mergeCell ref="E699:G699"/>
    <mergeCell ref="E693:G693"/>
    <mergeCell ref="E694:G694"/>
    <mergeCell ref="E695:G695"/>
    <mergeCell ref="E697:G697"/>
    <mergeCell ref="E746:G746"/>
    <mergeCell ref="E741:G741"/>
    <mergeCell ref="E742:G742"/>
    <mergeCell ref="E810:G810"/>
    <mergeCell ref="E794:G794"/>
    <mergeCell ref="E795:G795"/>
    <mergeCell ref="E796:G796"/>
    <mergeCell ref="E804:G804"/>
    <mergeCell ref="E803:G803"/>
    <mergeCell ref="E801:G801"/>
    <mergeCell ref="E802:G802"/>
    <mergeCell ref="E805:G805"/>
    <mergeCell ref="E793:G793"/>
    <mergeCell ref="E806:G806"/>
    <mergeCell ref="E809:G809"/>
    <mergeCell ref="E882:G882"/>
    <mergeCell ref="E866:G866"/>
    <mergeCell ref="E867:G867"/>
    <mergeCell ref="E868:G868"/>
    <mergeCell ref="C856:J856"/>
    <mergeCell ref="E840:G840"/>
    <mergeCell ref="E871:G871"/>
    <mergeCell ref="E872:G872"/>
    <mergeCell ref="E861:G861"/>
    <mergeCell ref="E857:G857"/>
    <mergeCell ref="E858:G858"/>
    <mergeCell ref="E859:G859"/>
    <mergeCell ref="E860:G860"/>
    <mergeCell ref="E853:G853"/>
    <mergeCell ref="C784:J784"/>
    <mergeCell ref="B544:J544"/>
    <mergeCell ref="B567:J567"/>
    <mergeCell ref="C606:J607"/>
    <mergeCell ref="E599:G599"/>
    <mergeCell ref="B563:B564"/>
    <mergeCell ref="C563:D564"/>
    <mergeCell ref="E782:G782"/>
    <mergeCell ref="E735:G735"/>
    <mergeCell ref="E717:G717"/>
    <mergeCell ref="E826:G827"/>
    <mergeCell ref="E828:G828"/>
    <mergeCell ref="E829:G829"/>
    <mergeCell ref="E814:G814"/>
    <mergeCell ref="E822:G822"/>
    <mergeCell ref="E823:G823"/>
    <mergeCell ref="E831:G831"/>
    <mergeCell ref="E839:G839"/>
    <mergeCell ref="E832:G832"/>
    <mergeCell ref="E833:G833"/>
    <mergeCell ref="E517:G517"/>
    <mergeCell ref="H406:H407"/>
    <mergeCell ref="E812:G812"/>
    <mergeCell ref="E612:G612"/>
    <mergeCell ref="E798:G798"/>
    <mergeCell ref="E799:G799"/>
    <mergeCell ref="E563:G564"/>
    <mergeCell ref="H563:I564"/>
    <mergeCell ref="E565:G565"/>
    <mergeCell ref="E566:G566"/>
    <mergeCell ref="B886:G886"/>
    <mergeCell ref="E610:G610"/>
    <mergeCell ref="E611:G611"/>
    <mergeCell ref="C811:J811"/>
    <mergeCell ref="E816:G816"/>
    <mergeCell ref="E813:G813"/>
    <mergeCell ref="E846:G846"/>
    <mergeCell ref="E815:G815"/>
    <mergeCell ref="E830:G830"/>
    <mergeCell ref="E836:G836"/>
    <mergeCell ref="E609:G609"/>
    <mergeCell ref="B606:B607"/>
    <mergeCell ref="B446:J446"/>
    <mergeCell ref="C471:J472"/>
    <mergeCell ref="B506:J506"/>
    <mergeCell ref="B528:J528"/>
    <mergeCell ref="H494:I494"/>
    <mergeCell ref="H514:I515"/>
    <mergeCell ref="J514:J515"/>
    <mergeCell ref="E516:G516"/>
    <mergeCell ref="A1:J1"/>
    <mergeCell ref="A5:J5"/>
    <mergeCell ref="A6:J6"/>
    <mergeCell ref="A12:J12"/>
    <mergeCell ref="A14:J14"/>
    <mergeCell ref="A27:J27"/>
    <mergeCell ref="A22:J22"/>
    <mergeCell ref="A29:J29"/>
    <mergeCell ref="A32:J32"/>
    <mergeCell ref="A18:J18"/>
    <mergeCell ref="A19:J19"/>
    <mergeCell ref="A20:J20"/>
    <mergeCell ref="J334:J335"/>
    <mergeCell ref="E336:G336"/>
    <mergeCell ref="B287:B288"/>
    <mergeCell ref="C287:D288"/>
    <mergeCell ref="E287:G288"/>
    <mergeCell ref="H287:I288"/>
    <mergeCell ref="J287:J288"/>
    <mergeCell ref="E289:G289"/>
    <mergeCell ref="E322:G322"/>
    <mergeCell ref="E324:G324"/>
    <mergeCell ref="B334:B335"/>
    <mergeCell ref="C334:D335"/>
    <mergeCell ref="E334:G335"/>
    <mergeCell ref="H334:I335"/>
    <mergeCell ref="J430:J431"/>
    <mergeCell ref="E432:G432"/>
    <mergeCell ref="B381:B382"/>
    <mergeCell ref="C381:D382"/>
    <mergeCell ref="E381:G382"/>
    <mergeCell ref="H381:I382"/>
    <mergeCell ref="J381:J382"/>
    <mergeCell ref="E383:G383"/>
    <mergeCell ref="C408:J409"/>
    <mergeCell ref="E425:G425"/>
    <mergeCell ref="B430:B431"/>
    <mergeCell ref="C430:D431"/>
    <mergeCell ref="E430:G431"/>
    <mergeCell ref="H430:I431"/>
    <mergeCell ref="E433:G433"/>
    <mergeCell ref="E434:G434"/>
    <mergeCell ref="B471:B472"/>
    <mergeCell ref="B514:B515"/>
    <mergeCell ref="C514:D515"/>
    <mergeCell ref="E514:G515"/>
    <mergeCell ref="E436:G436"/>
    <mergeCell ref="E509:G509"/>
    <mergeCell ref="E510:G510"/>
    <mergeCell ref="E511:G511"/>
    <mergeCell ref="J679:J680"/>
    <mergeCell ref="E681:G681"/>
    <mergeCell ref="B467:B468"/>
    <mergeCell ref="C467:D468"/>
    <mergeCell ref="E467:G468"/>
    <mergeCell ref="H467:I468"/>
    <mergeCell ref="J467:J468"/>
    <mergeCell ref="E469:G469"/>
    <mergeCell ref="E470:G470"/>
    <mergeCell ref="E608:G608"/>
    <mergeCell ref="B679:B680"/>
    <mergeCell ref="C679:D680"/>
    <mergeCell ref="E679:G680"/>
    <mergeCell ref="H679:I680"/>
    <mergeCell ref="H780:I781"/>
    <mergeCell ref="J780:J781"/>
    <mergeCell ref="B727:B728"/>
    <mergeCell ref="C727:D728"/>
    <mergeCell ref="E727:G728"/>
    <mergeCell ref="H727:I728"/>
    <mergeCell ref="J727:J728"/>
    <mergeCell ref="E729:G729"/>
    <mergeCell ref="C731:J731"/>
    <mergeCell ref="E743:G743"/>
    <mergeCell ref="E730:G730"/>
    <mergeCell ref="B780:B781"/>
    <mergeCell ref="C780:D781"/>
    <mergeCell ref="E780:G781"/>
    <mergeCell ref="E745:G745"/>
    <mergeCell ref="E736:G736"/>
    <mergeCell ref="E738:G738"/>
    <mergeCell ref="E740:G740"/>
    <mergeCell ref="E739:G739"/>
    <mergeCell ref="E771:G771"/>
  </mergeCells>
  <printOptions/>
  <pageMargins left="0.5118110236220472" right="0.31496062992125984" top="0.5905511811023623" bottom="0.5905511811023623" header="0.1968503937007874" footer="0.3937007874015748"/>
  <pageSetup firstPageNumber="6" useFirstPageNumber="1" horizontalDpi="600" verticalDpi="600" orientation="portrait" paperSize="9" scale="4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zlata.pelevic</cp:lastModifiedBy>
  <cp:lastPrinted>2009-06-25T07:36:04Z</cp:lastPrinted>
  <dcterms:created xsi:type="dcterms:W3CDTF">1996-10-14T23:33:28Z</dcterms:created>
  <dcterms:modified xsi:type="dcterms:W3CDTF">2011-09-21T08:52:46Z</dcterms:modified>
  <cp:category/>
  <cp:version/>
  <cp:contentType/>
  <cp:contentStatus/>
</cp:coreProperties>
</file>