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Sheet3" sheetId="4" r:id="rId1"/>
  </sheets>
  <calcPr calcId="125725"/>
</workbook>
</file>

<file path=xl/calcChain.xml><?xml version="1.0" encoding="utf-8"?>
<calcChain xmlns="http://schemas.openxmlformats.org/spreadsheetml/2006/main">
  <c r="S64" i="4"/>
  <c r="S63"/>
  <c r="S62"/>
  <c r="S53"/>
  <c r="Y138"/>
  <c r="Y137"/>
  <c r="Y166"/>
  <c r="Y163"/>
  <c r="Y980"/>
  <c r="Y859"/>
  <c r="Y129"/>
  <c r="Y170"/>
  <c r="Y168"/>
  <c r="S59"/>
  <c r="Y169"/>
  <c r="Y173"/>
  <c r="Y172"/>
  <c r="Y171"/>
  <c r="Y167"/>
  <c r="Y165"/>
  <c r="Y164"/>
  <c r="Y162"/>
  <c r="Y161"/>
  <c r="Y159"/>
  <c r="Y160"/>
  <c r="Y158"/>
  <c r="Y152"/>
  <c r="Y156"/>
  <c r="Y157"/>
  <c r="Y155"/>
  <c r="Y154"/>
  <c r="Y153"/>
  <c r="Y148"/>
  <c r="Y147"/>
  <c r="Y146"/>
  <c r="Y145"/>
  <c r="Y144"/>
  <c r="Y143"/>
  <c r="Y142"/>
  <c r="Y141"/>
  <c r="Y140"/>
  <c r="Y139"/>
  <c r="Y136"/>
  <c r="Y128"/>
  <c r="Y135"/>
  <c r="Y134"/>
  <c r="Y133"/>
  <c r="Y132"/>
  <c r="Y131"/>
  <c r="Y130"/>
  <c r="Y127"/>
  <c r="Y126"/>
  <c r="Y125"/>
  <c r="Y123"/>
  <c r="Y124"/>
  <c r="Y122"/>
  <c r="Y121"/>
  <c r="Y118"/>
  <c r="Y120"/>
  <c r="Y119"/>
  <c r="Y117"/>
  <c r="Y116"/>
  <c r="Y115"/>
  <c r="Y114"/>
  <c r="Y113"/>
  <c r="Y1062"/>
  <c r="Y1052"/>
  <c r="Y649"/>
  <c r="Y418"/>
  <c r="Y93"/>
  <c r="S52"/>
  <c r="Y1355"/>
  <c r="Y1361"/>
  <c r="Y1357"/>
  <c r="Y1351"/>
  <c r="Y1346"/>
  <c r="Y1363"/>
  <c r="Y1342"/>
  <c r="Y1339"/>
  <c r="Y1333"/>
  <c r="Y1304"/>
  <c r="Y1308"/>
  <c r="Y1301"/>
  <c r="Y1298"/>
  <c r="Y1292"/>
  <c r="Y1310"/>
  <c r="Y1269"/>
  <c r="Y1267"/>
  <c r="Y1271"/>
  <c r="Y1263"/>
  <c r="Y1260"/>
  <c r="Y1257"/>
  <c r="Y1251"/>
  <c r="Y1273"/>
  <c r="Y1222"/>
  <c r="Y1227"/>
  <c r="Y1219"/>
  <c r="Y1216"/>
  <c r="Y1210"/>
  <c r="Y1229"/>
  <c r="Y1193"/>
  <c r="Y1187"/>
  <c r="Y1195"/>
  <c r="Y1190"/>
  <c r="Y1183"/>
  <c r="Y1178"/>
  <c r="Y1175"/>
  <c r="Y1169"/>
  <c r="Y1144"/>
  <c r="Y1146"/>
  <c r="Y1140"/>
  <c r="Y1137"/>
  <c r="Y1134"/>
  <c r="Y1128"/>
  <c r="Y1148"/>
  <c r="Y1105"/>
  <c r="Y1099"/>
  <c r="Y1096"/>
  <c r="Y1093"/>
  <c r="Y1087"/>
  <c r="Y1107"/>
  <c r="Y1058"/>
  <c r="Y1064"/>
  <c r="Y1055"/>
  <c r="Y1046"/>
  <c r="Y1023"/>
  <c r="Y1021"/>
  <c r="Y1027"/>
  <c r="Y1017"/>
  <c r="Y1014"/>
  <c r="Y1011"/>
  <c r="Y1005"/>
  <c r="Y1025"/>
  <c r="Y973"/>
  <c r="Y982"/>
  <c r="Y977"/>
  <c r="Y970"/>
  <c r="Y964"/>
  <c r="Y984"/>
  <c r="Y939"/>
  <c r="Y936"/>
  <c r="Y932"/>
  <c r="Y941"/>
  <c r="Y929"/>
  <c r="Y923"/>
  <c r="Y901"/>
  <c r="Y899"/>
  <c r="Y895"/>
  <c r="Y903"/>
  <c r="Y891"/>
  <c r="Y888"/>
  <c r="Y882"/>
  <c r="Y857"/>
  <c r="Y853"/>
  <c r="Y850"/>
  <c r="Y847"/>
  <c r="Y861"/>
  <c r="Y841"/>
  <c r="Y819"/>
  <c r="Y817"/>
  <c r="Y813"/>
  <c r="Y809"/>
  <c r="Y806"/>
  <c r="Y800"/>
  <c r="Y821"/>
  <c r="Y769"/>
  <c r="Y779"/>
  <c r="Y777"/>
  <c r="Y773"/>
  <c r="Y766"/>
  <c r="Y781"/>
  <c r="Y760"/>
  <c r="Y736"/>
  <c r="Y739"/>
  <c r="Y732"/>
  <c r="Y729"/>
  <c r="Y741"/>
  <c r="Y726"/>
  <c r="Y720"/>
  <c r="Y687"/>
  <c r="Y690"/>
  <c r="Y701"/>
  <c r="Y695"/>
  <c r="Y705"/>
  <c r="Y703"/>
  <c r="Y681"/>
  <c r="Y707"/>
  <c r="Y658"/>
  <c r="Y654"/>
  <c r="Y646"/>
  <c r="Y640"/>
  <c r="Y660"/>
  <c r="Y619"/>
  <c r="Y616"/>
  <c r="Y612"/>
  <c r="Y621"/>
  <c r="Y606"/>
  <c r="Y600"/>
  <c r="Y609"/>
  <c r="Y518"/>
  <c r="Y538"/>
  <c r="Y524"/>
  <c r="Y527"/>
  <c r="Y530"/>
  <c r="Y534"/>
  <c r="Y536"/>
  <c r="Y575"/>
  <c r="Y571"/>
  <c r="Y568"/>
  <c r="Y565"/>
  <c r="Y559"/>
  <c r="Y577"/>
  <c r="Y437"/>
  <c r="Y443"/>
  <c r="Y451"/>
  <c r="Y456"/>
  <c r="Y458"/>
  <c r="Y466"/>
  <c r="Y475"/>
  <c r="Y480"/>
  <c r="Y447"/>
  <c r="Y416"/>
  <c r="Y421"/>
  <c r="Y411"/>
  <c r="Y408"/>
  <c r="Y404"/>
  <c r="Y398"/>
  <c r="Y423"/>
  <c r="Y374"/>
  <c r="Y369"/>
  <c r="Y366"/>
  <c r="Y363"/>
  <c r="Y357"/>
  <c r="Y328"/>
  <c r="Y325"/>
  <c r="Y333"/>
  <c r="Y322"/>
  <c r="Y316"/>
  <c r="Y298"/>
  <c r="Y300"/>
  <c r="Y296"/>
  <c r="Y288"/>
  <c r="Y285"/>
  <c r="Y282"/>
  <c r="Y276"/>
  <c r="Y104"/>
  <c r="Y102"/>
  <c r="Y100"/>
  <c r="Y79"/>
  <c r="Y84"/>
  <c r="S50"/>
  <c r="Y87"/>
  <c r="S51"/>
  <c r="Y1066"/>
  <c r="Y376"/>
  <c r="Y112"/>
  <c r="O70"/>
  <c r="S56"/>
  <c r="Y174"/>
  <c r="Y483"/>
  <c r="Y1365"/>
  <c r="Y107"/>
  <c r="N66"/>
  <c r="S49"/>
  <c r="S48"/>
  <c r="O69"/>
  <c r="S55"/>
  <c r="S54"/>
  <c r="O68"/>
  <c r="S57"/>
  <c r="S58"/>
  <c r="S60"/>
  <c r="S61"/>
</calcChain>
</file>

<file path=xl/sharedStrings.xml><?xml version="1.0" encoding="utf-8"?>
<sst xmlns="http://schemas.openxmlformats.org/spreadsheetml/2006/main" count="975" uniqueCount="217">
  <si>
    <t>Bruto zarade i doprinosi na teret poslodavca</t>
  </si>
  <si>
    <t>Ostala lična primanja</t>
  </si>
  <si>
    <t>Rashodi za materijal</t>
  </si>
  <si>
    <t>Transferi političkim partijama, strankama i udruženjima</t>
  </si>
  <si>
    <t>Transferi institucijama, pojedincima, nevladinom i javnom sektoru</t>
  </si>
  <si>
    <t>Transferi nevladinim organizacijama</t>
  </si>
  <si>
    <t>Izdaci za građevinske objekte</t>
  </si>
  <si>
    <t>Izdaci za opremu</t>
  </si>
  <si>
    <t>Rashodi iz prethodne godine</t>
  </si>
  <si>
    <t>Rezerve</t>
  </si>
  <si>
    <t>Rashodi za energiju</t>
  </si>
  <si>
    <t>Nosioci poslova iz predhodnog stava dužni su da blagovremeno pripreme neophodnu dokumentaciju (projekte, ponude, ugovore, situacije i dr.) koja se odnosi na određene investicije.</t>
  </si>
  <si>
    <t>Transferi institucijama kulture i sporta</t>
  </si>
  <si>
    <t>Član 1</t>
  </si>
  <si>
    <t>Član 2</t>
  </si>
  <si>
    <t>Član 12</t>
  </si>
  <si>
    <t>Član 13</t>
  </si>
  <si>
    <t>Član 14</t>
  </si>
  <si>
    <t>SREDSTVA PRENESENA IZ PRETHODNE GODINE</t>
  </si>
  <si>
    <t>Prodaja nepokretnosti u korist budžeta Glavnog grada</t>
  </si>
  <si>
    <t>Otplata dugova</t>
  </si>
  <si>
    <t>Član 16</t>
  </si>
  <si>
    <t>OPIS</t>
  </si>
  <si>
    <t>PRIMICI</t>
  </si>
  <si>
    <t>POREZI</t>
  </si>
  <si>
    <t>Porez na dohodak fizičkih lica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</si>
  <si>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</si>
  <si>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</si>
  <si>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</si>
  <si>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</si>
  <si>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</si>
  <si>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</si>
  <si>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</si>
  <si>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Naknada za prevoz</t>
  </si>
  <si>
    <t>Ostale naknade</t>
  </si>
  <si>
    <t>Kapitalni izdaci</t>
  </si>
  <si>
    <t>Tekuća budžetska rezerva</t>
  </si>
  <si>
    <t>Neto zarade</t>
  </si>
  <si>
    <t>SLUŽBA SKUPŠTINE</t>
  </si>
  <si>
    <t>SEKRETARIJAT ZA FINANSIJE</t>
  </si>
  <si>
    <t>Stalna budžetska rezerva</t>
  </si>
  <si>
    <t>Otplata ostalih obaveza</t>
  </si>
  <si>
    <t>UPRAVA LOKALNIH JAVNIH PRIHODA</t>
  </si>
  <si>
    <t>DIREKCIJA ZA IMOVINU</t>
  </si>
  <si>
    <t>CENTAR ZA INFORMACIONI SISTEM</t>
  </si>
  <si>
    <t>UKUPNI IZDACI BUDŽETA</t>
  </si>
  <si>
    <t>Kamate</t>
  </si>
  <si>
    <t>Kamate nerezidentima</t>
  </si>
  <si>
    <t>PRIMICI OD PRODAJE IMOVINE</t>
  </si>
  <si>
    <t>Kamate zbog neblagovremenog plaćanja lokalnih poreza</t>
  </si>
  <si>
    <t>Ostali prihodi</t>
  </si>
  <si>
    <t>PRIMICI OD PRODAJE NEFINANSIJSKE IMOVINE</t>
  </si>
  <si>
    <t>DONACIJE I TRANSFERI</t>
  </si>
  <si>
    <t>Doprinosi na teret zaposlenog</t>
  </si>
  <si>
    <t>Doprinosi na teret poslodavca</t>
  </si>
  <si>
    <t>Otpremnine</t>
  </si>
  <si>
    <t>Bankarske usluge/provizije</t>
  </si>
  <si>
    <t>Tekuće održavanje</t>
  </si>
  <si>
    <t>Transferi opštinama</t>
  </si>
  <si>
    <t>Ostali izdaci</t>
  </si>
  <si>
    <t>TEKUĆI PRIHODI</t>
  </si>
  <si>
    <t>SLUŽBA ZA ZAJEDNIČKE POSLOVE</t>
  </si>
  <si>
    <t>SLUŽBA GLAVNOG ADMINISTRATORA</t>
  </si>
  <si>
    <t>SLUŽBA MENADŽERA</t>
  </si>
  <si>
    <t>KOMUNALNA POLICIJA</t>
  </si>
  <si>
    <t>SLUŽBA ZAŠTITE</t>
  </si>
  <si>
    <t xml:space="preserve">                  II - POSEBNI DIO</t>
  </si>
  <si>
    <t>Član 3</t>
  </si>
  <si>
    <t>Član 4</t>
  </si>
  <si>
    <t>Član 5</t>
  </si>
  <si>
    <t>Član 6</t>
  </si>
  <si>
    <t>Član 7</t>
  </si>
  <si>
    <t>Član 8</t>
  </si>
  <si>
    <t>Član 9</t>
  </si>
  <si>
    <t>Član 10</t>
  </si>
  <si>
    <t>Član 11</t>
  </si>
  <si>
    <t>Član 15</t>
  </si>
  <si>
    <t>Troškovi održavanja vozila</t>
  </si>
  <si>
    <t>Transferi budžetu Države</t>
  </si>
  <si>
    <t>Otplata kredita</t>
  </si>
  <si>
    <t>PREDSJEDNIK SKUPŠTINE,</t>
  </si>
  <si>
    <t>Naknade za komunalno opremanje građevinskog zemljišta</t>
  </si>
  <si>
    <t>Isplate na osnovu izvršnih sudskih rješenja čiji je osnov utuženja nastao prije tekuće fiskalne godine realizovaće se na teret sredstava planiranih za otplatu ostalih obaveza.</t>
  </si>
  <si>
    <t>SLUŽBA ZA UNUTRAŠNJU REVIZIJU</t>
  </si>
  <si>
    <t>Naknada za korišćenje dobara od opšteg interesa</t>
  </si>
  <si>
    <t>Sekretarijat za finansije</t>
  </si>
  <si>
    <t>Naknada za korišćenje prirodnih dobara</t>
  </si>
  <si>
    <t>JU ZA SMJEŠTAJ, REHABILITACIJU I RESOCIJALIZACIJU KORISNIKA PSIHOAKTIVNIH SUPSTANCI</t>
  </si>
  <si>
    <t>Administrativni materijal</t>
  </si>
  <si>
    <t>Materijal za posebne namjene</t>
  </si>
  <si>
    <t>Komunikacione usluge</t>
  </si>
  <si>
    <t>Ostale usluge</t>
  </si>
  <si>
    <t>Rashodi za usluge</t>
  </si>
  <si>
    <t>Rashodi za gorivo</t>
  </si>
  <si>
    <t>Službena putovanja</t>
  </si>
  <si>
    <t>Konsultantske usluge, projekti i studije</t>
  </si>
  <si>
    <t>Renta</t>
  </si>
  <si>
    <t>Osiguranje</t>
  </si>
  <si>
    <t>Advokatske, notarske i pravne usluge</t>
  </si>
  <si>
    <t>Usluge stručnog usavršavanja</t>
  </si>
  <si>
    <t>Izrada i održavanje softvera</t>
  </si>
  <si>
    <t>Reprezentacija</t>
  </si>
  <si>
    <t>Ostali transferi</t>
  </si>
  <si>
    <t>Transferi za jednokratne socijalne pomoći</t>
  </si>
  <si>
    <t>Zakup objekata</t>
  </si>
  <si>
    <t>Investiciono održavanje</t>
  </si>
  <si>
    <t>Otplata duga</t>
  </si>
  <si>
    <t>Otplata obaveza iz prethodnog perioda</t>
  </si>
  <si>
    <t>Transferi privrednim društvima</t>
  </si>
  <si>
    <t>Osnov za usmjeravanje sredstva predstavlja Mišljenje nadležnog organa iz stava 1 ovog člana na Izvještaj o realizaciji plana korisnika sredstava za javnu funkciju.</t>
  </si>
  <si>
    <t>ZA 2015. GODINU</t>
  </si>
  <si>
    <t xml:space="preserve">OPŠTI DIO </t>
  </si>
  <si>
    <t>Porez na promet nepokretnosti</t>
  </si>
  <si>
    <t>OSTALI PRIHODI</t>
  </si>
  <si>
    <t>Ostale naknade za puteve</t>
  </si>
  <si>
    <t>Prihodi koje svojom djelatnošću ostvare organi lokalne uprave, službe i javne ustanove</t>
  </si>
  <si>
    <t>UKUPNI PRIMICI</t>
  </si>
  <si>
    <t>IZDACI</t>
  </si>
  <si>
    <t>Porezi na zarade zaposlenih</t>
  </si>
  <si>
    <t>PLAN 2015</t>
  </si>
  <si>
    <t>Naknada skupštinskim odbornicima</t>
  </si>
  <si>
    <t>Bankarske usluge/provizija</t>
  </si>
  <si>
    <t>Konsultanske usluge, projekti i studije</t>
  </si>
  <si>
    <t>Tekuće održavanje objekata</t>
  </si>
  <si>
    <t>Tekuće održavanje opreme</t>
  </si>
  <si>
    <t>Komunalne naknade</t>
  </si>
  <si>
    <t>Izdaci za lokalnu infrastrukturu</t>
  </si>
  <si>
    <t>Sredstva rezerve</t>
  </si>
  <si>
    <t>UKUPNI IZDACI</t>
  </si>
  <si>
    <t>Ekonom. klasa</t>
  </si>
  <si>
    <t>Org. klasa</t>
  </si>
  <si>
    <t>Fun. klasa</t>
  </si>
  <si>
    <t>Ekon. klasa</t>
  </si>
  <si>
    <t>Plan 2015</t>
  </si>
  <si>
    <t>Opis</t>
  </si>
  <si>
    <t>SLUŽBA GRADONAČELNIKA</t>
  </si>
  <si>
    <t>UKUPNO</t>
  </si>
  <si>
    <t>Transferi  budžetu Države</t>
  </si>
  <si>
    <t>Izdaci za loklanu infrastukturu</t>
  </si>
  <si>
    <t>Otplata hartija od virjednosti</t>
  </si>
  <si>
    <t>SEKRETARIJAT ZA RAZVOJ PREDUZETNIŠTVA</t>
  </si>
  <si>
    <t>SEKRETARIJAT ZA SOCIJALNO STARANJE</t>
  </si>
  <si>
    <t>Transferi za socijalne jednokratne pomoći</t>
  </si>
  <si>
    <t>JU ZA BRIGU O DJECI "DJEČJI SAVEZ"</t>
  </si>
  <si>
    <t>SEKRETARIJAT ZA KULTURU I SPORT</t>
  </si>
  <si>
    <t>JU "MUZEJI I GALERIJE"</t>
  </si>
  <si>
    <t>JU NB "RADOSAV LJUMOVIĆ"</t>
  </si>
  <si>
    <t>JU "GRADSKO POZORIŠTE"</t>
  </si>
  <si>
    <t>JU KIC "BUDO TOMOVIĆ"</t>
  </si>
  <si>
    <t>JU KIC "ZETA"</t>
  </si>
  <si>
    <t>JU KIC "MALESIJA"</t>
  </si>
  <si>
    <t>SEKRETARIJAT ZA LOKALNU SAMOUPRAVU</t>
  </si>
  <si>
    <t>SEKRETARIJAT ZA PLANIRANJE I UREĐENJE PROSTORA I ZAŠTITU ŽIVOTNE SREDINE</t>
  </si>
  <si>
    <t>Transferi za lična primanja pripravnika</t>
  </si>
  <si>
    <t>SEKRETARIJAT ZA KOMUNALNE POSLOVE I SAOBRAĆAJ</t>
  </si>
  <si>
    <t>SKUPŠTINA GLAVNOG GRADA PODGORICE</t>
  </si>
  <si>
    <t>Godišnja naknada  pri registraciji drumskih motornih vozila</t>
  </si>
  <si>
    <t>Prihodi od rente</t>
  </si>
  <si>
    <t>Kapitalne donacije u korist Opštine</t>
  </si>
  <si>
    <t>Transferi od budžeta Crne Gore</t>
  </si>
  <si>
    <t>Opštinski prirez</t>
  </si>
  <si>
    <t xml:space="preserve">       Ukupni primici u iznosu od </t>
  </si>
  <si>
    <t>€</t>
  </si>
  <si>
    <t xml:space="preserve">Za namjensko korišćenje budžetskih sredstava odgovoran je sekretar Sekretarijata za finansije. </t>
  </si>
  <si>
    <t>Nadzor nad finansijskim, materijalnim i računovodstvenim poslovanjem potrošačkih jedinica budžeta u pogledu namjene, obima i dinamike korišćenja sredstava vrši gradonačelnik, u skladu sa Statutom Glavnog grada.</t>
  </si>
  <si>
    <t>Potrošačke jedinice mogu ugovarati obaveze do iznosa sredstava koja su planom potrošnje odobrena od strane gradonačelnika.</t>
  </si>
  <si>
    <t xml:space="preserve">Gradonačelnik može vršiti preusmjeravanje sredstava potrošačkih jedinica, po pojedinim namjenama, najviše do 10% sredstava utvrđenih za potrošačku jedinicu, na osnovu obrazloženog zahtjeva potrošačke jedinice. </t>
  </si>
  <si>
    <t>Namjenske donacije izvršavaće se u visini njihovog ostvarenja.</t>
  </si>
  <si>
    <t>Gradonačelnik, na predlog sekretara Sekretarijata za finansije, može utvrđivati redosljed prioriteta u plaćanju budžetom utvrđenih obaveza za 2015. godinu.</t>
  </si>
  <si>
    <t>Gradonačelnik odlučuje o korišćenju sredstava tekuće i stalne budžetske rezerve, koja su planirana za hitne i nepredviđene potrebe tokom fiskalne godine.                                                                                                                                                                                                                                                                                            Gradonačelnik može ovlastiti sekretara Sekretarijata za finansije da odlučuje o korišćenju sredstava tekuće budžetske rezerve do iznosa dvije minimalne zarade u Crnoj Gori.</t>
  </si>
  <si>
    <t>Član 17</t>
  </si>
  <si>
    <t>Član 18</t>
  </si>
  <si>
    <t>Crna Gora</t>
  </si>
  <si>
    <t>Glavni grad Podgorica</t>
  </si>
  <si>
    <t>Odluka</t>
  </si>
  <si>
    <t>o budžetu Glavnog grada Podgorice</t>
  </si>
  <si>
    <t>za 2015. godinu</t>
  </si>
  <si>
    <t>Sredstva prenesena iz prethodne godine</t>
  </si>
  <si>
    <t xml:space="preserve">        Odluka o budžetu Glavnog grada Podgorice za 2015. godinu stupa na snagu osmog dana od dana objavljivanja u "Službenom listu CG-opštinski propisi", a primjenjivaće se od 01. januara 2015. godine.</t>
  </si>
  <si>
    <t>dr Đorđe Suhih</t>
  </si>
  <si>
    <t>Budžet 2015</t>
  </si>
  <si>
    <t>Iznos u €</t>
  </si>
  <si>
    <t>Izvorni prihodi</t>
  </si>
  <si>
    <t>Porezi</t>
  </si>
  <si>
    <t>Takse</t>
  </si>
  <si>
    <t>Naknade</t>
  </si>
  <si>
    <t>Izdaci</t>
  </si>
  <si>
    <t>Tekući izdaci</t>
  </si>
  <si>
    <t>Nedostajuća sredstva</t>
  </si>
  <si>
    <t>Finansiranje</t>
  </si>
  <si>
    <t>Prihod od imovine</t>
  </si>
  <si>
    <t>Budžet Glavnog grada Podgorice za 2015. godinu dat je u sljedećoj tebeli:</t>
  </si>
  <si>
    <t>ODLUKU O BUDŽETU GLAVNOG GRADA PODGORICE</t>
  </si>
  <si>
    <t>Donacije</t>
  </si>
  <si>
    <t>Suficit/deficit</t>
  </si>
  <si>
    <t>Primarni deficit</t>
  </si>
  <si>
    <t>€ se raspoređuju na:</t>
  </si>
  <si>
    <t>Tekuću budžetsku potrošnju</t>
  </si>
  <si>
    <t>Otplatu duga</t>
  </si>
  <si>
    <t>Kapitalni budžet</t>
  </si>
  <si>
    <t>Povećanja/smanjenje deficita</t>
  </si>
  <si>
    <t>Ostali transferi pojedincima</t>
  </si>
  <si>
    <t>Podgorica, decembar 2014. godine</t>
  </si>
  <si>
    <t xml:space="preserve">       Primici budžeta Glavnog grada Podgorice za 2015. godinu po izvorima i vrstama i raspored primitaka na osnovne namjene utvrđuje se u sljedećim iznosima:</t>
  </si>
  <si>
    <t xml:space="preserve">Za izvršenje budžeta odgovoran je gradonačelnik. </t>
  </si>
  <si>
    <t>Potrošačka jedinica dužna je da dostavi Sekretarijatu za finansije tromjesečni plan potrošnje budžetom odobrenih sredstava, najkasnije 10 dana od dana usvajanja budžeta.</t>
  </si>
  <si>
    <t>Obaveze prema potrošačkim jedinicama u toku godine izvršavaće se srazmjerno ostvarenim prihodima, u skladu sa mjesečnim-tromjesečnim planovima potrošnje budžeta.</t>
  </si>
  <si>
    <t>U postupku izvršenja budžeta potrošačke jedinice imaju ovlašćenja i dužnosti utvrđene ovim Budžetom i drugim propisima.</t>
  </si>
  <si>
    <t>Neutrošena sredstva kapitalnog budžeta, gradonačelnik, može na predlog sekretara Sekretarijata za finansije preusmjeriti na druge kapitalne investicije.</t>
  </si>
  <si>
    <t xml:space="preserve">Sredstva za javnu funkciju će se usmjeravati do iznosa sredstava predviđenih budžetom na osnovu operativnih planova za obračunski period, na koje je saglasnost dao nadležni organ uprave.                                         </t>
  </si>
  <si>
    <t xml:space="preserve">Sredstva utvrđena za realizaciju kapitalnog budžeta izvršavaće se prema dinamici utvrđenoj budžetskim planom potrošnje, uz saglasnost gradonačelnika. </t>
  </si>
  <si>
    <r>
      <t>Raspored sredstava budžeta u iznosu od</t>
    </r>
    <r>
      <rPr>
        <b/>
        <sz val="14"/>
        <rFont val="Times New Roman"/>
        <family val="1"/>
      </rPr>
      <t xml:space="preserve"> 49.032.390,00 €,</t>
    </r>
    <r>
      <rPr>
        <sz val="14"/>
        <rFont val="Times New Roman"/>
        <family val="1"/>
      </rPr>
      <t xml:space="preserve"> po nosiocima, korisnicima i bližim namjenama vrši se u Posebnom dijelu koji glasi: </t>
    </r>
  </si>
  <si>
    <t>Nadzor nad izvršenjem budžeta i namjenskim korišćenjem sredstava koja se budžetom raspoređuju za pojedine namjene vrši Skupština Glavnog grada na način propisan Statutom Glavnog grada.</t>
  </si>
  <si>
    <t>Potrošačke jedinice mogu preusmjeriti odobrena sredstva po pojedinim namjenama, uz odobrenje gradonačelnika, u visini do 10% iznosa sredstava  predviđenih za namjene čiji se iznos mijenja.</t>
  </si>
  <si>
    <t xml:space="preserve">           Na osnovu člana 42 i 43 Zakona o finansiranju lokalne samouprave ("Službeni list RCG", broj 42/03 i "Službeni list CG", broj 05/08 i 74/10), člana 44 Zakona o Glavnom gradu ("Službeni list RCG", broj 65/05 i "Službeni list CG", broj 72/10) i člana 48 stav 1. alineja 6 Statuta Glavnog grada ("Službeni list RCG-opštinski propisi" broj 28/06 i "Službeni list CG-opštinski propisi", broj 39/10 i 18/12), Skupština Glavnog grada - Podgorice, na sjednici održanoj 23. decembra 2014. godine, donijela je</t>
  </si>
  <si>
    <t>Broj: 01-030/14-1534</t>
  </si>
  <si>
    <t>Podgorica, 23. decembar 2014. godine</t>
  </si>
</sst>
</file>

<file path=xl/styles.xml><?xml version="1.0" encoding="utf-8"?>
<styleSheet xmlns="http://schemas.openxmlformats.org/spreadsheetml/2006/main">
  <numFmts count="3">
    <numFmt numFmtId="202" formatCode="#,##0.00;[Red]#,##0.00"/>
    <numFmt numFmtId="204" formatCode="00"/>
    <numFmt numFmtId="206" formatCode="0000"/>
  </numFmts>
  <fonts count="16"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38"/>
    </font>
    <font>
      <b/>
      <sz val="13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02" fontId="2" fillId="0" borderId="0" xfId="0" applyNumberFormat="1" applyFont="1" applyFill="1"/>
    <xf numFmtId="0" fontId="4" fillId="0" borderId="0" xfId="0" applyFont="1"/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Border="1"/>
    <xf numFmtId="0" fontId="2" fillId="0" borderId="0" xfId="0" applyFont="1" applyAlignment="1"/>
    <xf numFmtId="0" fontId="2" fillId="0" borderId="3" xfId="0" applyFont="1" applyBorder="1"/>
    <xf numFmtId="0" fontId="2" fillId="0" borderId="0" xfId="0" applyFont="1" applyFill="1" applyAlignment="1">
      <alignment horizontal="left" wrapText="1"/>
    </xf>
    <xf numFmtId="0" fontId="2" fillId="0" borderId="4" xfId="0" applyFont="1" applyFill="1" applyBorder="1" applyAlignment="1"/>
    <xf numFmtId="0" fontId="5" fillId="0" borderId="0" xfId="0" applyFont="1" applyFill="1" applyAlignment="1">
      <alignment horizontal="center"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8" fillId="0" borderId="0" xfId="0" applyFont="1" applyFill="1" applyAlignment="1"/>
    <xf numFmtId="0" fontId="5" fillId="0" borderId="0" xfId="0" applyFont="1" applyFill="1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0" fontId="7" fillId="0" borderId="5" xfId="0" applyFont="1" applyFill="1" applyBorder="1"/>
    <xf numFmtId="0" fontId="7" fillId="0" borderId="1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  <xf numFmtId="4" fontId="2" fillId="0" borderId="24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" fontId="2" fillId="0" borderId="14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36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2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" fillId="0" borderId="2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right" wrapText="1"/>
    </xf>
    <xf numFmtId="4" fontId="5" fillId="0" borderId="22" xfId="0" applyNumberFormat="1" applyFont="1" applyFill="1" applyBorder="1" applyAlignment="1">
      <alignment horizontal="right" wrapText="1"/>
    </xf>
    <xf numFmtId="4" fontId="5" fillId="0" borderId="2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06" fontId="1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right" wrapText="1"/>
    </xf>
    <xf numFmtId="4" fontId="2" fillId="0" borderId="63" xfId="0" applyNumberFormat="1" applyFont="1" applyBorder="1" applyAlignment="1">
      <alignment horizontal="right" wrapText="1"/>
    </xf>
    <xf numFmtId="4" fontId="2" fillId="0" borderId="64" xfId="0" applyNumberFormat="1" applyFont="1" applyBorder="1" applyAlignment="1">
      <alignment horizontal="right" wrapText="1"/>
    </xf>
    <xf numFmtId="0" fontId="2" fillId="0" borderId="6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206" fontId="1" fillId="0" borderId="6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204" fontId="5" fillId="2" borderId="41" xfId="0" applyNumberFormat="1" applyFont="1" applyFill="1" applyBorder="1" applyAlignment="1">
      <alignment horizontal="center" wrapText="1"/>
    </xf>
    <xf numFmtId="204" fontId="5" fillId="2" borderId="18" xfId="0" applyNumberFormat="1" applyFont="1" applyFill="1" applyBorder="1" applyAlignment="1">
      <alignment horizontal="center" wrapText="1"/>
    </xf>
    <xf numFmtId="204" fontId="5" fillId="2" borderId="42" xfId="0" applyNumberFormat="1" applyFont="1" applyFill="1" applyBorder="1" applyAlignment="1">
      <alignment horizontal="center" wrapText="1"/>
    </xf>
    <xf numFmtId="204" fontId="5" fillId="2" borderId="17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4" fontId="5" fillId="2" borderId="34" xfId="0" applyNumberFormat="1" applyFont="1" applyFill="1" applyBorder="1" applyAlignment="1">
      <alignment horizontal="right" wrapText="1"/>
    </xf>
    <xf numFmtId="0" fontId="5" fillId="2" borderId="39" xfId="0" applyFont="1" applyFill="1" applyBorder="1" applyAlignment="1">
      <alignment horizontal="right" wrapText="1"/>
    </xf>
    <xf numFmtId="0" fontId="5" fillId="2" borderId="50" xfId="0" applyFont="1" applyFill="1" applyBorder="1" applyAlignment="1">
      <alignment horizontal="right" wrapText="1"/>
    </xf>
    <xf numFmtId="0" fontId="5" fillId="2" borderId="35" xfId="0" applyFont="1" applyFill="1" applyBorder="1" applyAlignment="1">
      <alignment horizontal="right" wrapText="1"/>
    </xf>
    <xf numFmtId="0" fontId="5" fillId="2" borderId="43" xfId="0" applyFont="1" applyFill="1" applyBorder="1" applyAlignment="1">
      <alignment horizontal="right" wrapText="1"/>
    </xf>
    <xf numFmtId="0" fontId="5" fillId="2" borderId="51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206" fontId="1" fillId="0" borderId="10" xfId="0" applyNumberFormat="1" applyFont="1" applyBorder="1" applyAlignment="1">
      <alignment horizontal="center" wrapText="1"/>
    </xf>
    <xf numFmtId="4" fontId="9" fillId="2" borderId="34" xfId="0" applyNumberFormat="1" applyFont="1" applyFill="1" applyBorder="1" applyAlignment="1">
      <alignment horizontal="right" wrapText="1"/>
    </xf>
    <xf numFmtId="0" fontId="9" fillId="2" borderId="39" xfId="0" applyFont="1" applyFill="1" applyBorder="1" applyAlignment="1">
      <alignment horizontal="right" wrapText="1"/>
    </xf>
    <xf numFmtId="0" fontId="9" fillId="2" borderId="50" xfId="0" applyFont="1" applyFill="1" applyBorder="1" applyAlignment="1">
      <alignment horizontal="right" wrapText="1"/>
    </xf>
    <xf numFmtId="0" fontId="9" fillId="2" borderId="35" xfId="0" applyFont="1" applyFill="1" applyBorder="1" applyAlignment="1">
      <alignment horizontal="right" wrapText="1"/>
    </xf>
    <xf numFmtId="0" fontId="9" fillId="2" borderId="43" xfId="0" applyFont="1" applyFill="1" applyBorder="1" applyAlignment="1">
      <alignment horizontal="right" wrapText="1"/>
    </xf>
    <xf numFmtId="0" fontId="9" fillId="2" borderId="51" xfId="0" applyFont="1" applyFill="1" applyBorder="1" applyAlignment="1">
      <alignment horizontal="right" wrapText="1"/>
    </xf>
    <xf numFmtId="0" fontId="5" fillId="2" borderId="28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04" fontId="3" fillId="2" borderId="41" xfId="0" applyNumberFormat="1" applyFont="1" applyFill="1" applyBorder="1" applyAlignment="1">
      <alignment horizontal="center" vertical="center" wrapText="1"/>
    </xf>
    <xf numFmtId="204" fontId="3" fillId="2" borderId="18" xfId="0" applyNumberFormat="1" applyFont="1" applyFill="1" applyBorder="1" applyAlignment="1">
      <alignment horizontal="center" vertical="center" wrapText="1"/>
    </xf>
    <xf numFmtId="204" fontId="3" fillId="2" borderId="42" xfId="0" applyNumberFormat="1" applyFont="1" applyFill="1" applyBorder="1" applyAlignment="1">
      <alignment horizontal="center" vertical="center" wrapText="1"/>
    </xf>
    <xf numFmtId="204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206" fontId="1" fillId="0" borderId="10" xfId="0" applyNumberFormat="1" applyFont="1" applyFill="1" applyBorder="1" applyAlignment="1">
      <alignment horizontal="center" wrapText="1"/>
    </xf>
    <xf numFmtId="206" fontId="1" fillId="0" borderId="37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4" fontId="2" fillId="0" borderId="37" xfId="0" applyNumberFormat="1" applyFont="1" applyBorder="1" applyAlignment="1">
      <alignment horizontal="right" wrapText="1"/>
    </xf>
    <xf numFmtId="4" fontId="2" fillId="0" borderId="38" xfId="0" applyNumberFormat="1" applyFont="1" applyBorder="1" applyAlignment="1">
      <alignment horizontal="right" wrapText="1"/>
    </xf>
    <xf numFmtId="206" fontId="1" fillId="0" borderId="14" xfId="0" applyNumberFormat="1" applyFont="1" applyFill="1" applyBorder="1" applyAlignment="1">
      <alignment horizontal="center" wrapText="1"/>
    </xf>
    <xf numFmtId="4" fontId="6" fillId="2" borderId="34" xfId="0" applyNumberFormat="1" applyFont="1" applyFill="1" applyBorder="1" applyAlignment="1">
      <alignment horizontal="right" wrapText="1"/>
    </xf>
    <xf numFmtId="0" fontId="6" fillId="2" borderId="39" xfId="0" applyFont="1" applyFill="1" applyBorder="1" applyAlignment="1">
      <alignment horizontal="right" wrapText="1"/>
    </xf>
    <xf numFmtId="0" fontId="6" fillId="2" borderId="50" xfId="0" applyFont="1" applyFill="1" applyBorder="1" applyAlignment="1">
      <alignment horizontal="right" wrapText="1"/>
    </xf>
    <xf numFmtId="0" fontId="6" fillId="2" borderId="35" xfId="0" applyFont="1" applyFill="1" applyBorder="1" applyAlignment="1">
      <alignment horizontal="right" wrapText="1"/>
    </xf>
    <xf numFmtId="0" fontId="6" fillId="2" borderId="43" xfId="0" applyFont="1" applyFill="1" applyBorder="1" applyAlignment="1">
      <alignment horizontal="right" wrapText="1"/>
    </xf>
    <xf numFmtId="0" fontId="6" fillId="2" borderId="51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6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right" wrapText="1"/>
    </xf>
    <xf numFmtId="4" fontId="6" fillId="0" borderId="22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 wrapText="1"/>
    </xf>
    <xf numFmtId="0" fontId="2" fillId="0" borderId="63" xfId="0" applyFont="1" applyBorder="1" applyAlignment="1">
      <alignment horizontal="left" wrapText="1"/>
    </xf>
    <xf numFmtId="206" fontId="1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4" fontId="2" fillId="0" borderId="17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06" fontId="1" fillId="0" borderId="5" xfId="0" applyNumberFormat="1" applyFont="1" applyBorder="1" applyAlignment="1">
      <alignment horizontal="center" wrapText="1"/>
    </xf>
    <xf numFmtId="206" fontId="1" fillId="0" borderId="2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wrapText="1"/>
    </xf>
    <xf numFmtId="4" fontId="7" fillId="0" borderId="36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1" fillId="0" borderId="2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4" fontId="2" fillId="0" borderId="57" xfId="0" applyNumberFormat="1" applyFont="1" applyBorder="1" applyAlignment="1">
      <alignment horizontal="center" wrapText="1"/>
    </xf>
    <xf numFmtId="4" fontId="2" fillId="0" borderId="58" xfId="0" applyNumberFormat="1" applyFont="1" applyBorder="1" applyAlignment="1">
      <alignment horizontal="center" wrapText="1"/>
    </xf>
    <xf numFmtId="4" fontId="2" fillId="0" borderId="60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4" fontId="2" fillId="0" borderId="53" xfId="0" applyNumberFormat="1" applyFont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9" fillId="2" borderId="47" xfId="0" applyNumberFormat="1" applyFont="1" applyFill="1" applyBorder="1" applyAlignment="1">
      <alignment horizontal="right" wrapText="1"/>
    </xf>
    <xf numFmtId="4" fontId="9" fillId="2" borderId="45" xfId="0" applyNumberFormat="1" applyFont="1" applyFill="1" applyBorder="1" applyAlignment="1">
      <alignment horizontal="right" wrapText="1"/>
    </xf>
    <xf numFmtId="4" fontId="9" fillId="2" borderId="48" xfId="0" applyNumberFormat="1" applyFont="1" applyFill="1" applyBorder="1" applyAlignment="1">
      <alignment horizontal="right" wrapText="1"/>
    </xf>
    <xf numFmtId="0" fontId="3" fillId="2" borderId="47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4" fontId="2" fillId="0" borderId="21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2" fillId="0" borderId="40" xfId="0" applyFont="1" applyFill="1" applyBorder="1" applyAlignment="1"/>
    <xf numFmtId="4" fontId="2" fillId="0" borderId="26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horizontal="right" wrapText="1"/>
    </xf>
    <xf numFmtId="4" fontId="2" fillId="0" borderId="25" xfId="0" applyNumberFormat="1" applyFont="1" applyBorder="1" applyAlignment="1">
      <alignment horizontal="right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53" xfId="0" applyNumberFormat="1" applyFont="1" applyBorder="1" applyAlignment="1">
      <alignment horizontal="right"/>
    </xf>
    <xf numFmtId="4" fontId="7" fillId="0" borderId="5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" fontId="5" fillId="0" borderId="7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" fontId="5" fillId="0" borderId="53" xfId="0" applyNumberFormat="1" applyFont="1" applyBorder="1" applyAlignment="1">
      <alignment horizontal="right" wrapText="1"/>
    </xf>
    <xf numFmtId="0" fontId="5" fillId="0" borderId="54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" fillId="0" borderId="5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24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4" fontId="7" fillId="0" borderId="25" xfId="0" applyNumberFormat="1" applyFont="1" applyBorder="1" applyAlignment="1">
      <alignment horizontal="right" wrapText="1"/>
    </xf>
    <xf numFmtId="4" fontId="7" fillId="0" borderId="26" xfId="0" applyNumberFormat="1" applyFont="1" applyBorder="1" applyAlignment="1">
      <alignment horizontal="right" wrapText="1"/>
    </xf>
    <xf numFmtId="4" fontId="7" fillId="0" borderId="27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24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206" fontId="1" fillId="0" borderId="37" xfId="0" applyNumberFormat="1" applyFont="1" applyFill="1" applyBorder="1" applyAlignment="1">
      <alignment horizontal="center" wrapText="1"/>
    </xf>
    <xf numFmtId="0" fontId="2" fillId="0" borderId="37" xfId="0" applyFont="1" applyBorder="1" applyAlignment="1">
      <alignment horizontal="left"/>
    </xf>
    <xf numFmtId="4" fontId="7" fillId="0" borderId="24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206" fontId="1" fillId="0" borderId="1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 wrapText="1"/>
    </xf>
    <xf numFmtId="4" fontId="7" fillId="0" borderId="8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0</xdr:row>
      <xdr:rowOff>142875</xdr:rowOff>
    </xdr:from>
    <xdr:to>
      <xdr:col>21</xdr:col>
      <xdr:colOff>28575</xdr:colOff>
      <xdr:row>4</xdr:row>
      <xdr:rowOff>76200</xdr:rowOff>
    </xdr:to>
    <xdr:pic>
      <xdr:nvPicPr>
        <xdr:cNvPr id="1094" name="Picture 2" descr="PodgoricaCo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42875"/>
          <a:ext cx="14287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1"/>
  <sheetViews>
    <sheetView tabSelected="1" topLeftCell="A25" zoomScaleNormal="100" workbookViewId="0">
      <selection activeCell="BI37" sqref="BH37:BI38"/>
    </sheetView>
  </sheetViews>
  <sheetFormatPr defaultColWidth="2.7109375" defaultRowHeight="18" customHeight="1"/>
  <cols>
    <col min="1" max="23" width="2.7109375" style="4" customWidth="1"/>
    <col min="24" max="24" width="13.5703125" style="4" customWidth="1"/>
    <col min="25" max="25" width="2.7109375" style="4" customWidth="1"/>
    <col min="26" max="29" width="2.7109375" style="4"/>
    <col min="30" max="30" width="2.7109375" style="4" customWidth="1"/>
    <col min="31" max="16384" width="2.7109375" style="4"/>
  </cols>
  <sheetData>
    <row r="1" spans="1:30" ht="18" customHeight="1">
      <c r="A1" s="14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4"/>
      <c r="Y1" s="14"/>
      <c r="Z1" s="14"/>
      <c r="AA1" s="14"/>
      <c r="AB1" s="14"/>
      <c r="AC1" s="14"/>
      <c r="AD1" s="14"/>
    </row>
    <row r="2" spans="1:30" ht="34.5" customHeight="1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4"/>
      <c r="Y2" s="14"/>
      <c r="Z2" s="14"/>
      <c r="AA2" s="14"/>
      <c r="AB2" s="14"/>
      <c r="AC2" s="14"/>
      <c r="AD2" s="14"/>
    </row>
    <row r="3" spans="1:30" ht="30" customHeight="1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4"/>
      <c r="Y3" s="14"/>
      <c r="Z3" s="14"/>
      <c r="AA3" s="14"/>
      <c r="AB3" s="14"/>
      <c r="AC3" s="14"/>
      <c r="AD3" s="14"/>
    </row>
    <row r="4" spans="1:30" ht="18" customHeigh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</row>
    <row r="5" spans="1:30" ht="18" customHeight="1">
      <c r="A5" s="14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4"/>
      <c r="Y5" s="14"/>
      <c r="Z5" s="14"/>
      <c r="AA5" s="14"/>
      <c r="AB5" s="14"/>
      <c r="AC5" s="14"/>
      <c r="AD5" s="14"/>
    </row>
    <row r="6" spans="1:30" ht="23.25" customHeight="1">
      <c r="A6" s="321" t="s">
        <v>172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</row>
    <row r="7" spans="1:30" ht="24" customHeight="1">
      <c r="A7" s="321" t="s">
        <v>173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</row>
    <row r="8" spans="1:30" ht="26.25" customHeight="1">
      <c r="A8" s="321" t="s">
        <v>85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</row>
    <row r="9" spans="1:30" ht="35.25" customHeight="1">
      <c r="A9" s="14"/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4"/>
      <c r="Y9" s="14"/>
      <c r="Z9" s="14"/>
      <c r="AA9" s="21"/>
      <c r="AB9" s="14"/>
      <c r="AC9" s="14"/>
      <c r="AD9" s="14"/>
    </row>
    <row r="10" spans="1:30" ht="43.5" customHeight="1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/>
      <c r="Y10" s="14"/>
      <c r="Z10" s="14"/>
      <c r="AA10" s="14"/>
      <c r="AB10" s="14"/>
      <c r="AC10" s="14"/>
      <c r="AD10" s="14"/>
    </row>
    <row r="11" spans="1:30" ht="18" customHeight="1">
      <c r="A11" s="14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4"/>
      <c r="Y11" s="14"/>
      <c r="Z11" s="14"/>
      <c r="AA11" s="14"/>
      <c r="AB11" s="14"/>
      <c r="AC11" s="14"/>
      <c r="AD11" s="14"/>
    </row>
    <row r="12" spans="1:30" ht="18" customHeight="1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4"/>
      <c r="Y12" s="14"/>
      <c r="Z12" s="14"/>
      <c r="AA12" s="14"/>
      <c r="AB12" s="14"/>
      <c r="AC12" s="14"/>
      <c r="AD12" s="14"/>
    </row>
    <row r="13" spans="1:30" ht="18" customHeight="1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4"/>
      <c r="Y13" s="14"/>
      <c r="Z13" s="14"/>
      <c r="AA13" s="14"/>
      <c r="AB13" s="14"/>
      <c r="AC13" s="14"/>
      <c r="AD13" s="14"/>
    </row>
    <row r="14" spans="1:30" ht="36" customHeight="1">
      <c r="A14" s="43" t="s">
        <v>174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ht="36" customHeight="1">
      <c r="A15" s="43" t="s">
        <v>175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36" customHeight="1">
      <c r="A16" s="43" t="s">
        <v>176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8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30" customHeight="1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4"/>
      <c r="Y18" s="14"/>
      <c r="Z18" s="14"/>
      <c r="AA18" s="14"/>
      <c r="AB18" s="14"/>
      <c r="AC18" s="14"/>
      <c r="AD18" s="14"/>
    </row>
    <row r="19" spans="1:30" ht="18" customHeight="1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4"/>
      <c r="Y19" s="14"/>
      <c r="Z19" s="14"/>
      <c r="AA19" s="14"/>
      <c r="AB19" s="14"/>
      <c r="AC19" s="14"/>
      <c r="AD19" s="14"/>
    </row>
    <row r="20" spans="1:30" ht="18" customHeight="1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4"/>
      <c r="Y20" s="14"/>
      <c r="Z20" s="14"/>
      <c r="AA20" s="14"/>
      <c r="AB20" s="14"/>
      <c r="AC20" s="14"/>
      <c r="AD20" s="14"/>
    </row>
    <row r="21" spans="1:30" ht="19.5" customHeight="1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4"/>
      <c r="Y21" s="14"/>
      <c r="Z21" s="14"/>
      <c r="AA21" s="14"/>
      <c r="AB21" s="14"/>
      <c r="AC21" s="14"/>
      <c r="AD21" s="14"/>
    </row>
    <row r="22" spans="1:30" ht="18" customHeight="1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4"/>
      <c r="Y22" s="14"/>
      <c r="Z22" s="14"/>
      <c r="AA22" s="14"/>
      <c r="AB22" s="14"/>
      <c r="AC22" s="14"/>
      <c r="AD22" s="14"/>
    </row>
    <row r="23" spans="1:30" ht="18" customHeight="1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4"/>
      <c r="Y23" s="14"/>
      <c r="Z23" s="14"/>
      <c r="AA23" s="14"/>
      <c r="AB23" s="14"/>
      <c r="AC23" s="14"/>
      <c r="AD23" s="14"/>
    </row>
    <row r="24" spans="1:30" ht="18" customHeight="1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4"/>
      <c r="Y24" s="14"/>
      <c r="Z24" s="14"/>
      <c r="AA24" s="14"/>
      <c r="AB24" s="14"/>
      <c r="AC24" s="14"/>
      <c r="AD24" s="14"/>
    </row>
    <row r="25" spans="1:30" ht="18" customHeight="1">
      <c r="A25" s="14"/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4"/>
      <c r="Y25" s="14"/>
      <c r="Z25" s="14"/>
      <c r="AA25" s="14"/>
      <c r="AB25" s="14"/>
      <c r="AC25" s="14"/>
      <c r="AD25" s="14"/>
    </row>
    <row r="26" spans="1:30" ht="18" customHeight="1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4"/>
      <c r="Y26" s="14"/>
      <c r="Z26" s="14"/>
      <c r="AA26" s="14"/>
      <c r="AB26" s="14"/>
      <c r="AC26" s="14"/>
      <c r="AD26" s="14"/>
    </row>
    <row r="27" spans="1:30" ht="18" customHeight="1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4"/>
      <c r="Y27" s="14"/>
      <c r="Z27" s="14"/>
      <c r="AA27" s="14"/>
      <c r="AB27" s="14"/>
      <c r="AC27" s="14"/>
      <c r="AD27" s="14"/>
    </row>
    <row r="28" spans="1:30" ht="18" customHeight="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4"/>
      <c r="Y28" s="14"/>
      <c r="Z28" s="14"/>
      <c r="AA28" s="14"/>
      <c r="AB28" s="14"/>
      <c r="AC28" s="14"/>
      <c r="AD28" s="14"/>
    </row>
    <row r="29" spans="1:30" ht="18" customHeight="1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4"/>
      <c r="Y29" s="14"/>
      <c r="Z29" s="14"/>
      <c r="AA29" s="14"/>
      <c r="AB29" s="14"/>
      <c r="AC29" s="14"/>
      <c r="AD29" s="14"/>
    </row>
    <row r="30" spans="1:30" ht="18" customHeight="1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4"/>
      <c r="Y30" s="14"/>
      <c r="Z30" s="14"/>
      <c r="AA30" s="14"/>
      <c r="AB30" s="14"/>
      <c r="AC30" s="14"/>
      <c r="AD30" s="14"/>
    </row>
    <row r="31" spans="1:30" ht="18" customHeight="1">
      <c r="A31" s="14"/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4"/>
      <c r="Y31" s="14"/>
      <c r="Z31" s="14"/>
      <c r="AA31" s="14"/>
      <c r="AB31" s="14"/>
      <c r="AC31" s="14"/>
      <c r="AD31" s="14"/>
    </row>
    <row r="32" spans="1:30" ht="18" customHeight="1">
      <c r="A32" s="44" t="s">
        <v>202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2" ht="18" customHeight="1">
      <c r="A33" s="14"/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4"/>
      <c r="Y33" s="14"/>
      <c r="Z33" s="14"/>
      <c r="AA33" s="14"/>
      <c r="AB33" s="14"/>
      <c r="AC33" s="14"/>
      <c r="AD33" s="14"/>
    </row>
    <row r="34" spans="1:32" ht="18" customHeight="1">
      <c r="A34" s="48" t="s">
        <v>214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2" ht="18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2" ht="18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2" ht="18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2" ht="18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2" ht="33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2" ht="12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2" ht="24.75" customHeight="1">
      <c r="A41" s="45" t="s">
        <v>192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2" ht="24.95" customHeight="1">
      <c r="A42" s="45" t="s">
        <v>110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32" s="5" customFormat="1" ht="18" customHeight="1">
      <c r="A43" s="5" t="s">
        <v>111</v>
      </c>
    </row>
    <row r="44" spans="1:32" ht="21.75" customHeight="1">
      <c r="A44" s="46" t="s">
        <v>13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1:32" s="14" customFormat="1" ht="19.5" customHeight="1">
      <c r="A45" s="47" t="s">
        <v>191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9"/>
      <c r="AF45" s="9"/>
    </row>
    <row r="46" spans="1:32" s="14" customFormat="1" ht="8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s="14" customFormat="1" ht="18.75" customHeight="1">
      <c r="A47" s="22"/>
      <c r="B47" s="22"/>
      <c r="C47" s="22"/>
      <c r="D47" s="338" t="s">
        <v>180</v>
      </c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 t="s">
        <v>181</v>
      </c>
      <c r="T47" s="339"/>
      <c r="U47" s="339"/>
      <c r="V47" s="339"/>
      <c r="W47" s="339"/>
      <c r="X47" s="341"/>
      <c r="Y47" s="22"/>
      <c r="Z47" s="22"/>
      <c r="AA47" s="22"/>
      <c r="AB47" s="22"/>
      <c r="AC47" s="22"/>
      <c r="AD47" s="22"/>
      <c r="AE47" s="22"/>
      <c r="AF47" s="22"/>
    </row>
    <row r="48" spans="1:32" s="14" customFormat="1" ht="18.75" customHeight="1">
      <c r="A48" s="22"/>
      <c r="B48" s="22"/>
      <c r="C48" s="22"/>
      <c r="D48" s="32" t="s">
        <v>182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41">
        <f>S49+S50+S51+S52+S53</f>
        <v>41232390</v>
      </c>
      <c r="T48" s="41"/>
      <c r="U48" s="41"/>
      <c r="V48" s="41"/>
      <c r="W48" s="41"/>
      <c r="X48" s="42"/>
      <c r="Y48" s="22"/>
      <c r="Z48" s="22"/>
      <c r="AA48" s="22"/>
      <c r="AB48" s="22"/>
      <c r="AC48" s="22"/>
      <c r="AD48" s="22"/>
      <c r="AE48" s="22"/>
      <c r="AF48" s="22"/>
    </row>
    <row r="49" spans="1:32" s="14" customFormat="1" ht="18.75" customHeight="1">
      <c r="A49" s="22"/>
      <c r="B49" s="22"/>
      <c r="C49" s="22"/>
      <c r="D49" s="27" t="s">
        <v>183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4">
        <f>Y79</f>
        <v>24380000</v>
      </c>
      <c r="T49" s="34"/>
      <c r="U49" s="34"/>
      <c r="V49" s="34"/>
      <c r="W49" s="34"/>
      <c r="X49" s="35"/>
      <c r="Y49" s="22"/>
      <c r="Z49" s="22"/>
      <c r="AA49" s="22"/>
      <c r="AB49" s="22"/>
      <c r="AC49" s="22"/>
      <c r="AD49" s="22"/>
      <c r="AE49" s="22"/>
      <c r="AF49" s="22"/>
    </row>
    <row r="50" spans="1:32" s="14" customFormat="1" ht="18.75" customHeight="1">
      <c r="A50" s="22"/>
      <c r="B50" s="22"/>
      <c r="C50" s="22"/>
      <c r="D50" s="27" t="s">
        <v>184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4">
        <f>Y84</f>
        <v>2130000</v>
      </c>
      <c r="T50" s="34"/>
      <c r="U50" s="34"/>
      <c r="V50" s="34"/>
      <c r="W50" s="34"/>
      <c r="X50" s="35"/>
      <c r="Y50" s="22"/>
      <c r="Z50" s="22"/>
      <c r="AA50" s="22"/>
      <c r="AB50" s="22"/>
      <c r="AC50" s="22"/>
      <c r="AD50" s="22"/>
      <c r="AE50" s="22"/>
      <c r="AF50" s="22"/>
    </row>
    <row r="51" spans="1:32" s="14" customFormat="1" ht="18.75" customHeight="1">
      <c r="A51" s="22"/>
      <c r="B51" s="22"/>
      <c r="C51" s="22"/>
      <c r="D51" s="27" t="s">
        <v>185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34">
        <f>Y87</f>
        <v>12090000</v>
      </c>
      <c r="T51" s="34"/>
      <c r="U51" s="34"/>
      <c r="V51" s="34"/>
      <c r="W51" s="34"/>
      <c r="X51" s="35"/>
      <c r="Y51" s="22"/>
      <c r="Z51" s="22"/>
      <c r="AA51" s="22"/>
      <c r="AB51" s="22"/>
      <c r="AC51" s="22"/>
      <c r="AD51" s="22"/>
      <c r="AE51" s="22"/>
      <c r="AF51" s="22"/>
    </row>
    <row r="52" spans="1:32" s="14" customFormat="1" ht="18.75" customHeight="1">
      <c r="A52" s="22"/>
      <c r="B52" s="22"/>
      <c r="C52" s="22"/>
      <c r="D52" s="27" t="s">
        <v>50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34">
        <f>Y93</f>
        <v>2402390</v>
      </c>
      <c r="T52" s="34"/>
      <c r="U52" s="34"/>
      <c r="V52" s="34"/>
      <c r="W52" s="34"/>
      <c r="X52" s="35"/>
      <c r="Y52" s="22"/>
      <c r="Z52" s="22"/>
      <c r="AA52" s="22"/>
      <c r="AB52" s="22"/>
      <c r="AC52" s="22"/>
      <c r="AD52" s="22"/>
      <c r="AE52" s="22"/>
      <c r="AF52" s="22"/>
    </row>
    <row r="53" spans="1:32" s="14" customFormat="1" ht="18.75" customHeight="1">
      <c r="A53" s="22"/>
      <c r="B53" s="22"/>
      <c r="C53" s="22"/>
      <c r="D53" s="27" t="s">
        <v>193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>
        <f>Y105</f>
        <v>230000</v>
      </c>
      <c r="T53" s="30"/>
      <c r="U53" s="30"/>
      <c r="V53" s="30"/>
      <c r="W53" s="30"/>
      <c r="X53" s="31"/>
      <c r="Y53" s="22"/>
      <c r="Z53" s="22"/>
      <c r="AA53" s="22"/>
      <c r="AB53" s="22"/>
      <c r="AC53" s="22"/>
      <c r="AD53" s="22"/>
      <c r="AE53" s="22"/>
      <c r="AF53" s="22"/>
    </row>
    <row r="54" spans="1:32" s="14" customFormat="1" ht="18.75" customHeight="1">
      <c r="A54" s="22"/>
      <c r="B54" s="22"/>
      <c r="C54" s="22"/>
      <c r="D54" s="32" t="s">
        <v>186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8">
        <f>SUM(S55:X56)</f>
        <v>46480390</v>
      </c>
      <c r="T54" s="39"/>
      <c r="U54" s="39"/>
      <c r="V54" s="39"/>
      <c r="W54" s="39"/>
      <c r="X54" s="40"/>
      <c r="Y54" s="22"/>
      <c r="Z54" s="22"/>
      <c r="AA54" s="22"/>
      <c r="AB54" s="22"/>
      <c r="AC54" s="22"/>
      <c r="AD54" s="22"/>
      <c r="AE54" s="22"/>
      <c r="AF54" s="22"/>
    </row>
    <row r="55" spans="1:32" s="14" customFormat="1" ht="18.75" customHeight="1">
      <c r="A55" s="22"/>
      <c r="B55" s="22"/>
      <c r="C55" s="22"/>
      <c r="D55" s="27" t="s">
        <v>187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34">
        <f>Y107-Y163-Y168</f>
        <v>27044610</v>
      </c>
      <c r="T55" s="34"/>
      <c r="U55" s="34"/>
      <c r="V55" s="34"/>
      <c r="W55" s="34"/>
      <c r="X55" s="35"/>
      <c r="Y55" s="22"/>
      <c r="Z55" s="22"/>
      <c r="AA55" s="22"/>
      <c r="AB55" s="22"/>
      <c r="AC55" s="22"/>
      <c r="AD55" s="22"/>
      <c r="AE55" s="22"/>
      <c r="AF55" s="22"/>
    </row>
    <row r="56" spans="1:32" s="14" customFormat="1" ht="18.75" customHeight="1">
      <c r="A56" s="22"/>
      <c r="B56" s="22"/>
      <c r="C56" s="22"/>
      <c r="D56" s="27" t="s">
        <v>35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4">
        <f>Y163</f>
        <v>19435780</v>
      </c>
      <c r="T56" s="34"/>
      <c r="U56" s="34"/>
      <c r="V56" s="34"/>
      <c r="W56" s="34"/>
      <c r="X56" s="35"/>
      <c r="Y56" s="22"/>
      <c r="Z56" s="22"/>
      <c r="AA56" s="22"/>
      <c r="AB56" s="22"/>
      <c r="AC56" s="22"/>
      <c r="AD56" s="22"/>
      <c r="AE56" s="22"/>
      <c r="AF56" s="22"/>
    </row>
    <row r="57" spans="1:32" s="14" customFormat="1" ht="18.75" customHeight="1">
      <c r="A57" s="22"/>
      <c r="B57" s="22"/>
      <c r="C57" s="22"/>
      <c r="D57" s="32" t="s">
        <v>194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41">
        <f>S48-S54+Y106</f>
        <v>-4898000</v>
      </c>
      <c r="T57" s="41"/>
      <c r="U57" s="41"/>
      <c r="V57" s="41"/>
      <c r="W57" s="41"/>
      <c r="X57" s="42"/>
      <c r="Y57" s="22"/>
      <c r="Z57" s="22"/>
      <c r="AA57" s="22"/>
      <c r="AB57" s="22"/>
      <c r="AC57" s="22"/>
      <c r="AD57" s="22"/>
      <c r="AE57" s="22"/>
      <c r="AF57" s="22"/>
    </row>
    <row r="58" spans="1:32" s="14" customFormat="1" ht="18.75" customHeight="1">
      <c r="A58" s="22"/>
      <c r="B58" s="22"/>
      <c r="C58" s="22"/>
      <c r="D58" s="32" t="s">
        <v>195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8">
        <f>-(-S57-Y142)</f>
        <v>-3728000</v>
      </c>
      <c r="T58" s="39"/>
      <c r="U58" s="39"/>
      <c r="V58" s="39"/>
      <c r="W58" s="39"/>
      <c r="X58" s="40"/>
      <c r="Y58" s="22"/>
      <c r="Z58" s="22"/>
      <c r="AA58" s="22"/>
      <c r="AB58" s="22"/>
      <c r="AC58" s="22"/>
      <c r="AD58" s="22"/>
      <c r="AE58" s="22"/>
      <c r="AF58" s="22"/>
    </row>
    <row r="59" spans="1:32" s="14" customFormat="1" ht="18.75" customHeight="1">
      <c r="A59" s="22"/>
      <c r="B59" s="22"/>
      <c r="C59" s="22"/>
      <c r="D59" s="27" t="s">
        <v>106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9">
        <f>Y168</f>
        <v>2552000</v>
      </c>
      <c r="T59" s="30"/>
      <c r="U59" s="30"/>
      <c r="V59" s="30"/>
      <c r="W59" s="30"/>
      <c r="X59" s="31"/>
      <c r="Y59" s="22"/>
      <c r="Z59" s="22"/>
      <c r="AA59" s="22"/>
      <c r="AB59" s="22"/>
      <c r="AC59" s="22"/>
      <c r="AD59" s="22"/>
      <c r="AE59" s="22"/>
      <c r="AF59" s="22"/>
    </row>
    <row r="60" spans="1:32" s="14" customFormat="1" ht="18.75" customHeight="1">
      <c r="A60" s="22"/>
      <c r="B60" s="22"/>
      <c r="C60" s="22"/>
      <c r="D60" s="32" t="s">
        <v>188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41">
        <f>-S57+S59</f>
        <v>7450000</v>
      </c>
      <c r="T60" s="41"/>
      <c r="U60" s="41"/>
      <c r="V60" s="41"/>
      <c r="W60" s="41"/>
      <c r="X60" s="42"/>
      <c r="Y60" s="22"/>
      <c r="Z60" s="22"/>
      <c r="AA60" s="22"/>
      <c r="AB60" s="22"/>
      <c r="AC60" s="22"/>
      <c r="AD60" s="22"/>
      <c r="AE60" s="22"/>
      <c r="AF60" s="22"/>
    </row>
    <row r="61" spans="1:32" s="14" customFormat="1" ht="18.75" customHeight="1">
      <c r="A61" s="22"/>
      <c r="B61" s="22"/>
      <c r="C61" s="22"/>
      <c r="D61" s="32" t="s">
        <v>189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8">
        <f>S60</f>
        <v>7450000</v>
      </c>
      <c r="T61" s="39"/>
      <c r="U61" s="39"/>
      <c r="V61" s="39"/>
      <c r="W61" s="39"/>
      <c r="X61" s="40"/>
      <c r="Y61" s="22"/>
      <c r="Z61" s="22"/>
      <c r="AA61" s="22"/>
      <c r="AB61" s="22"/>
      <c r="AC61" s="22"/>
      <c r="AD61" s="22"/>
      <c r="AE61" s="22"/>
      <c r="AF61" s="22"/>
    </row>
    <row r="62" spans="1:32" s="14" customFormat="1" ht="18.75" customHeight="1">
      <c r="A62" s="22"/>
      <c r="B62" s="22"/>
      <c r="C62" s="22"/>
      <c r="D62" s="27" t="s">
        <v>190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34">
        <f>Y101</f>
        <v>4730000</v>
      </c>
      <c r="T62" s="34"/>
      <c r="U62" s="34"/>
      <c r="V62" s="34"/>
      <c r="W62" s="34"/>
      <c r="X62" s="35"/>
      <c r="Y62" s="22"/>
      <c r="Z62" s="22"/>
      <c r="AA62" s="22"/>
      <c r="AB62" s="22"/>
      <c r="AC62" s="22"/>
      <c r="AD62" s="22"/>
      <c r="AE62" s="22"/>
      <c r="AF62" s="22"/>
    </row>
    <row r="63" spans="1:32" s="14" customFormat="1" ht="18.75" customHeight="1">
      <c r="A63" s="22"/>
      <c r="B63" s="22"/>
      <c r="C63" s="22"/>
      <c r="D63" s="27" t="s">
        <v>200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34">
        <f>Y102</f>
        <v>2720000</v>
      </c>
      <c r="T63" s="34"/>
      <c r="U63" s="34"/>
      <c r="V63" s="34"/>
      <c r="W63" s="34"/>
      <c r="X63" s="35"/>
      <c r="Y63" s="22"/>
      <c r="Z63" s="22"/>
      <c r="AA63" s="22"/>
      <c r="AB63" s="22"/>
      <c r="AC63" s="22"/>
      <c r="AD63" s="22"/>
      <c r="AE63" s="22"/>
      <c r="AF63" s="22"/>
    </row>
    <row r="64" spans="1:32" s="14" customFormat="1" ht="18.75" customHeight="1">
      <c r="A64" s="22"/>
      <c r="B64" s="22"/>
      <c r="C64" s="22"/>
      <c r="D64" s="337" t="s">
        <v>159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36">
        <f>Y106</f>
        <v>350000</v>
      </c>
      <c r="T64" s="36"/>
      <c r="U64" s="36"/>
      <c r="V64" s="36"/>
      <c r="W64" s="36"/>
      <c r="X64" s="37"/>
      <c r="Y64" s="22"/>
      <c r="Z64" s="22"/>
      <c r="AA64" s="22"/>
      <c r="AB64" s="22"/>
      <c r="AC64" s="22"/>
      <c r="AD64" s="22"/>
      <c r="AE64" s="22"/>
      <c r="AF64" s="22"/>
    </row>
    <row r="65" spans="1:30" ht="25.5" customHeight="1">
      <c r="A65" s="46" t="s">
        <v>14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1:30" s="5" customFormat="1" ht="18" customHeight="1">
      <c r="A66" s="9" t="s">
        <v>161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40">
        <f>Y107</f>
        <v>49032390</v>
      </c>
      <c r="O66" s="340"/>
      <c r="P66" s="340"/>
      <c r="Q66" s="340"/>
      <c r="R66" s="340"/>
      <c r="S66" s="340"/>
      <c r="T66" s="9" t="s">
        <v>196</v>
      </c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5" customFormat="1" ht="12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3"/>
      <c r="O67" s="23"/>
      <c r="P67" s="23"/>
      <c r="Q67" s="23"/>
      <c r="R67" s="23"/>
      <c r="S67" s="23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5" customFormat="1" ht="15.95" customHeight="1">
      <c r="D68" s="332" t="s">
        <v>197</v>
      </c>
      <c r="E68" s="333"/>
      <c r="F68" s="333"/>
      <c r="G68" s="333"/>
      <c r="H68" s="333"/>
      <c r="I68" s="333"/>
      <c r="J68" s="333"/>
      <c r="K68" s="333"/>
      <c r="L68" s="333"/>
      <c r="M68" s="333"/>
      <c r="N68" s="334"/>
      <c r="O68" s="335">
        <f>Y107-O69-O70</f>
        <v>27044610</v>
      </c>
      <c r="P68" s="336"/>
      <c r="Q68" s="336"/>
      <c r="R68" s="336"/>
      <c r="S68" s="336"/>
      <c r="T68" s="336"/>
      <c r="U68" s="336"/>
      <c r="V68" s="336"/>
      <c r="W68" s="336"/>
      <c r="X68" s="336"/>
      <c r="Y68" s="26" t="s">
        <v>162</v>
      </c>
      <c r="Z68" s="12"/>
    </row>
    <row r="69" spans="1:30" s="5" customFormat="1" ht="15.95" customHeight="1">
      <c r="D69" s="24" t="s">
        <v>198</v>
      </c>
      <c r="E69" s="6"/>
      <c r="F69" s="6"/>
      <c r="G69" s="6"/>
      <c r="H69" s="6"/>
      <c r="I69" s="6"/>
      <c r="J69" s="6"/>
      <c r="K69" s="6"/>
      <c r="L69" s="6"/>
      <c r="M69" s="6"/>
      <c r="N69" s="7"/>
      <c r="O69" s="276">
        <f>Y168</f>
        <v>2552000</v>
      </c>
      <c r="P69" s="277"/>
      <c r="Q69" s="277"/>
      <c r="R69" s="277"/>
      <c r="S69" s="277"/>
      <c r="T69" s="277"/>
      <c r="U69" s="277"/>
      <c r="V69" s="277"/>
      <c r="W69" s="277"/>
      <c r="X69" s="277"/>
      <c r="Y69" s="25" t="s">
        <v>162</v>
      </c>
      <c r="Z69" s="12"/>
    </row>
    <row r="70" spans="1:30" s="5" customFormat="1" ht="15.95" customHeight="1">
      <c r="D70" s="24" t="s">
        <v>199</v>
      </c>
      <c r="E70" s="6"/>
      <c r="F70" s="6"/>
      <c r="G70" s="6"/>
      <c r="H70" s="6"/>
      <c r="I70" s="6"/>
      <c r="J70" s="6"/>
      <c r="K70" s="6"/>
      <c r="L70" s="6"/>
      <c r="M70" s="6"/>
      <c r="N70" s="7"/>
      <c r="O70" s="276">
        <f>Y163</f>
        <v>19435780</v>
      </c>
      <c r="P70" s="277"/>
      <c r="Q70" s="277"/>
      <c r="R70" s="277"/>
      <c r="S70" s="277"/>
      <c r="T70" s="277"/>
      <c r="U70" s="277"/>
      <c r="V70" s="277"/>
      <c r="W70" s="277"/>
      <c r="X70" s="277"/>
      <c r="Y70" s="25" t="s">
        <v>162</v>
      </c>
      <c r="Z70" s="12"/>
    </row>
    <row r="71" spans="1:30" ht="24.75" customHeight="1">
      <c r="A71" s="46" t="s">
        <v>67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1:30" s="5" customFormat="1" ht="18" customHeight="1">
      <c r="A72" s="85" t="s">
        <v>203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</row>
    <row r="73" spans="1:30" s="5" customFormat="1" ht="18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1:30" s="5" customFormat="1" ht="12.75" customHeight="1"/>
    <row r="75" spans="1:30" s="5" customFormat="1" ht="18" customHeight="1">
      <c r="B75" s="238" t="s">
        <v>129</v>
      </c>
      <c r="C75" s="213"/>
      <c r="D75" s="214"/>
      <c r="E75" s="213" t="s">
        <v>129</v>
      </c>
      <c r="F75" s="213"/>
      <c r="G75" s="214"/>
      <c r="H75" s="230" t="s">
        <v>22</v>
      </c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2"/>
      <c r="Y75" s="230" t="s">
        <v>119</v>
      </c>
      <c r="Z75" s="231"/>
      <c r="AA75" s="231"/>
      <c r="AB75" s="231"/>
      <c r="AC75" s="231"/>
      <c r="AD75" s="236"/>
    </row>
    <row r="76" spans="1:30" s="5" customFormat="1" ht="14.25" customHeight="1">
      <c r="B76" s="239"/>
      <c r="C76" s="228"/>
      <c r="D76" s="229"/>
      <c r="E76" s="228"/>
      <c r="F76" s="228"/>
      <c r="G76" s="229"/>
      <c r="H76" s="233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5"/>
      <c r="Y76" s="233"/>
      <c r="Z76" s="234"/>
      <c r="AA76" s="234"/>
      <c r="AB76" s="234"/>
      <c r="AC76" s="234"/>
      <c r="AD76" s="237"/>
    </row>
    <row r="77" spans="1:30" s="5" customFormat="1" ht="18" customHeight="1">
      <c r="B77" s="218">
        <v>7</v>
      </c>
      <c r="C77" s="219"/>
      <c r="D77" s="220"/>
      <c r="E77" s="221"/>
      <c r="F77" s="219"/>
      <c r="G77" s="220"/>
      <c r="H77" s="222" t="s">
        <v>23</v>
      </c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4"/>
      <c r="Y77" s="225"/>
      <c r="Z77" s="226"/>
      <c r="AA77" s="226"/>
      <c r="AB77" s="226"/>
      <c r="AC77" s="226"/>
      <c r="AD77" s="227"/>
    </row>
    <row r="78" spans="1:30" s="5" customFormat="1" ht="18" customHeight="1">
      <c r="B78" s="278">
        <v>71</v>
      </c>
      <c r="C78" s="279"/>
      <c r="D78" s="280"/>
      <c r="E78" s="281"/>
      <c r="F78" s="279"/>
      <c r="G78" s="280"/>
      <c r="H78" s="282" t="s">
        <v>60</v>
      </c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4"/>
      <c r="Y78" s="285"/>
      <c r="Z78" s="286"/>
      <c r="AA78" s="286"/>
      <c r="AB78" s="286"/>
      <c r="AC78" s="286"/>
      <c r="AD78" s="287"/>
    </row>
    <row r="79" spans="1:30" s="5" customFormat="1" ht="18" customHeight="1">
      <c r="B79" s="261">
        <v>711</v>
      </c>
      <c r="C79" s="262"/>
      <c r="D79" s="263"/>
      <c r="E79" s="212"/>
      <c r="F79" s="213"/>
      <c r="G79" s="214"/>
      <c r="H79" s="215" t="s">
        <v>24</v>
      </c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7"/>
      <c r="Y79" s="177">
        <f>SUM(Y80:AD83)</f>
        <v>24380000</v>
      </c>
      <c r="Z79" s="178"/>
      <c r="AA79" s="178"/>
      <c r="AB79" s="178"/>
      <c r="AC79" s="178"/>
      <c r="AD79" s="179"/>
    </row>
    <row r="80" spans="1:30" s="5" customFormat="1" ht="18" customHeight="1">
      <c r="B80" s="264"/>
      <c r="C80" s="265"/>
      <c r="D80" s="266"/>
      <c r="E80" s="59">
        <v>7111</v>
      </c>
      <c r="F80" s="60"/>
      <c r="G80" s="61"/>
      <c r="H80" s="62" t="s">
        <v>25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4"/>
      <c r="Y80" s="65">
        <v>6780000</v>
      </c>
      <c r="Z80" s="66"/>
      <c r="AA80" s="66"/>
      <c r="AB80" s="66"/>
      <c r="AC80" s="66"/>
      <c r="AD80" s="67"/>
    </row>
    <row r="81" spans="2:30" s="5" customFormat="1" ht="18" customHeight="1">
      <c r="B81" s="264"/>
      <c r="C81" s="265"/>
      <c r="D81" s="266"/>
      <c r="E81" s="59">
        <v>71131</v>
      </c>
      <c r="F81" s="60"/>
      <c r="G81" s="61"/>
      <c r="H81" s="62" t="s">
        <v>26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4"/>
      <c r="Y81" s="65">
        <v>6750000</v>
      </c>
      <c r="Z81" s="66"/>
      <c r="AA81" s="66"/>
      <c r="AB81" s="66"/>
      <c r="AC81" s="66"/>
      <c r="AD81" s="67"/>
    </row>
    <row r="82" spans="2:30" s="5" customFormat="1" ht="18" customHeight="1">
      <c r="B82" s="264"/>
      <c r="C82" s="265"/>
      <c r="D82" s="266"/>
      <c r="E82" s="59">
        <v>71132</v>
      </c>
      <c r="F82" s="60"/>
      <c r="G82" s="61"/>
      <c r="H82" s="62" t="s">
        <v>112</v>
      </c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4"/>
      <c r="Y82" s="65">
        <v>2250000</v>
      </c>
      <c r="Z82" s="66"/>
      <c r="AA82" s="66"/>
      <c r="AB82" s="66"/>
      <c r="AC82" s="66"/>
      <c r="AD82" s="67"/>
    </row>
    <row r="83" spans="2:30" s="5" customFormat="1" ht="18" customHeight="1">
      <c r="B83" s="267"/>
      <c r="C83" s="268"/>
      <c r="D83" s="269"/>
      <c r="E83" s="197">
        <v>71175</v>
      </c>
      <c r="F83" s="198"/>
      <c r="G83" s="199"/>
      <c r="H83" s="200" t="s">
        <v>27</v>
      </c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2"/>
      <c r="Y83" s="260">
        <v>8600000</v>
      </c>
      <c r="Z83" s="258"/>
      <c r="AA83" s="258"/>
      <c r="AB83" s="258"/>
      <c r="AC83" s="258"/>
      <c r="AD83" s="259"/>
    </row>
    <row r="84" spans="2:30" s="5" customFormat="1" ht="18" customHeight="1">
      <c r="B84" s="261">
        <v>713</v>
      </c>
      <c r="C84" s="262"/>
      <c r="D84" s="263"/>
      <c r="E84" s="212"/>
      <c r="F84" s="213"/>
      <c r="G84" s="214"/>
      <c r="H84" s="215" t="s">
        <v>31</v>
      </c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7"/>
      <c r="Y84" s="88">
        <f>Y86+Y85</f>
        <v>2130000</v>
      </c>
      <c r="Z84" s="89"/>
      <c r="AA84" s="89"/>
      <c r="AB84" s="89"/>
      <c r="AC84" s="89"/>
      <c r="AD84" s="90"/>
    </row>
    <row r="85" spans="2:30" s="5" customFormat="1" ht="18" customHeight="1">
      <c r="B85" s="264"/>
      <c r="C85" s="265"/>
      <c r="D85" s="266"/>
      <c r="E85" s="59">
        <v>71312</v>
      </c>
      <c r="F85" s="60"/>
      <c r="G85" s="61"/>
      <c r="H85" s="62" t="s">
        <v>29</v>
      </c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4"/>
      <c r="Y85" s="65">
        <v>580000</v>
      </c>
      <c r="Z85" s="66"/>
      <c r="AA85" s="66"/>
      <c r="AB85" s="66"/>
      <c r="AC85" s="66"/>
      <c r="AD85" s="67"/>
    </row>
    <row r="86" spans="2:30" s="5" customFormat="1" ht="18" customHeight="1">
      <c r="B86" s="267"/>
      <c r="C86" s="268"/>
      <c r="D86" s="269"/>
      <c r="E86" s="197">
        <v>71351</v>
      </c>
      <c r="F86" s="198"/>
      <c r="G86" s="199"/>
      <c r="H86" s="200" t="s">
        <v>30</v>
      </c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  <c r="Y86" s="260">
        <v>1550000</v>
      </c>
      <c r="Z86" s="258"/>
      <c r="AA86" s="258"/>
      <c r="AB86" s="258"/>
      <c r="AC86" s="258"/>
      <c r="AD86" s="259"/>
    </row>
    <row r="87" spans="2:30" s="5" customFormat="1" ht="18" customHeight="1">
      <c r="B87" s="50">
        <v>714</v>
      </c>
      <c r="C87" s="51"/>
      <c r="D87" s="52"/>
      <c r="E87" s="212"/>
      <c r="F87" s="213"/>
      <c r="G87" s="214"/>
      <c r="H87" s="215" t="s">
        <v>32</v>
      </c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7"/>
      <c r="Y87" s="177">
        <f>SUM(Y88:AD92)</f>
        <v>12090000</v>
      </c>
      <c r="Z87" s="178"/>
      <c r="AA87" s="178"/>
      <c r="AB87" s="178"/>
      <c r="AC87" s="178"/>
      <c r="AD87" s="179"/>
    </row>
    <row r="88" spans="2:30" s="5" customFormat="1" ht="19.5" customHeight="1">
      <c r="B88" s="53"/>
      <c r="C88" s="54"/>
      <c r="D88" s="55"/>
      <c r="E88" s="59">
        <v>7141</v>
      </c>
      <c r="F88" s="60"/>
      <c r="G88" s="61"/>
      <c r="H88" s="270" t="s">
        <v>84</v>
      </c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2"/>
      <c r="Y88" s="240">
        <v>460000</v>
      </c>
      <c r="Z88" s="241"/>
      <c r="AA88" s="241"/>
      <c r="AB88" s="241"/>
      <c r="AC88" s="241"/>
      <c r="AD88" s="242"/>
    </row>
    <row r="89" spans="2:30" s="5" customFormat="1" ht="18" customHeight="1">
      <c r="B89" s="53"/>
      <c r="C89" s="54"/>
      <c r="D89" s="55"/>
      <c r="E89" s="59">
        <v>7142</v>
      </c>
      <c r="F89" s="60"/>
      <c r="G89" s="60"/>
      <c r="H89" s="243" t="s">
        <v>86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5"/>
      <c r="Y89" s="66">
        <v>170000</v>
      </c>
      <c r="Z89" s="66"/>
      <c r="AA89" s="66"/>
      <c r="AB89" s="66"/>
      <c r="AC89" s="66"/>
      <c r="AD89" s="67"/>
    </row>
    <row r="90" spans="2:30" s="5" customFormat="1" ht="39" customHeight="1">
      <c r="B90" s="53"/>
      <c r="C90" s="54"/>
      <c r="D90" s="55"/>
      <c r="E90" s="59">
        <v>7146</v>
      </c>
      <c r="F90" s="60"/>
      <c r="G90" s="61"/>
      <c r="H90" s="270" t="s">
        <v>81</v>
      </c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2"/>
      <c r="Y90" s="273">
        <v>9700000</v>
      </c>
      <c r="Z90" s="274"/>
      <c r="AA90" s="274"/>
      <c r="AB90" s="274"/>
      <c r="AC90" s="274"/>
      <c r="AD90" s="275"/>
    </row>
    <row r="91" spans="2:30" s="5" customFormat="1" ht="36" customHeight="1">
      <c r="B91" s="53"/>
      <c r="C91" s="54"/>
      <c r="D91" s="55"/>
      <c r="E91" s="59">
        <v>71484</v>
      </c>
      <c r="F91" s="60"/>
      <c r="G91" s="60"/>
      <c r="H91" s="243" t="s">
        <v>156</v>
      </c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5"/>
      <c r="Y91" s="66">
        <v>560000</v>
      </c>
      <c r="Z91" s="66"/>
      <c r="AA91" s="66"/>
      <c r="AB91" s="66"/>
      <c r="AC91" s="66"/>
      <c r="AD91" s="67"/>
    </row>
    <row r="92" spans="2:30" s="5" customFormat="1" ht="18" customHeight="1">
      <c r="B92" s="56"/>
      <c r="C92" s="57"/>
      <c r="D92" s="58"/>
      <c r="E92" s="197">
        <v>71489</v>
      </c>
      <c r="F92" s="198"/>
      <c r="G92" s="198"/>
      <c r="H92" s="255" t="s">
        <v>114</v>
      </c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7"/>
      <c r="Y92" s="258">
        <v>1200000</v>
      </c>
      <c r="Z92" s="258"/>
      <c r="AA92" s="258"/>
      <c r="AB92" s="258"/>
      <c r="AC92" s="258"/>
      <c r="AD92" s="259"/>
    </row>
    <row r="93" spans="2:30" s="5" customFormat="1" ht="18" customHeight="1">
      <c r="B93" s="50">
        <v>715</v>
      </c>
      <c r="C93" s="51"/>
      <c r="D93" s="52"/>
      <c r="E93" s="212"/>
      <c r="F93" s="213"/>
      <c r="G93" s="214"/>
      <c r="H93" s="215" t="s">
        <v>113</v>
      </c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7"/>
      <c r="Y93" s="88">
        <f>SUM(Y94:AD98)</f>
        <v>2402390</v>
      </c>
      <c r="Z93" s="89"/>
      <c r="AA93" s="89"/>
      <c r="AB93" s="89"/>
      <c r="AC93" s="89"/>
      <c r="AD93" s="90"/>
    </row>
    <row r="94" spans="2:30" s="5" customFormat="1" ht="18" customHeight="1">
      <c r="B94" s="53"/>
      <c r="C94" s="54"/>
      <c r="D94" s="55"/>
      <c r="E94" s="59">
        <v>71513</v>
      </c>
      <c r="F94" s="60"/>
      <c r="G94" s="60"/>
      <c r="H94" s="243" t="s">
        <v>157</v>
      </c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5"/>
      <c r="Y94" s="66">
        <v>1250000</v>
      </c>
      <c r="Z94" s="66"/>
      <c r="AA94" s="66"/>
      <c r="AB94" s="66"/>
      <c r="AC94" s="66"/>
      <c r="AD94" s="67"/>
    </row>
    <row r="95" spans="2:30" s="5" customFormat="1" ht="38.25" customHeight="1">
      <c r="B95" s="53"/>
      <c r="C95" s="54"/>
      <c r="D95" s="55"/>
      <c r="E95" s="59">
        <v>71523</v>
      </c>
      <c r="F95" s="60"/>
      <c r="G95" s="61"/>
      <c r="H95" s="270" t="s">
        <v>28</v>
      </c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2"/>
      <c r="Y95" s="240">
        <v>280000</v>
      </c>
      <c r="Z95" s="241"/>
      <c r="AA95" s="241"/>
      <c r="AB95" s="241"/>
      <c r="AC95" s="241"/>
      <c r="AD95" s="242"/>
    </row>
    <row r="96" spans="2:30" s="5" customFormat="1" ht="36" customHeight="1">
      <c r="B96" s="53"/>
      <c r="C96" s="54"/>
      <c r="D96" s="55"/>
      <c r="E96" s="59">
        <v>71525</v>
      </c>
      <c r="F96" s="60"/>
      <c r="G96" s="60"/>
      <c r="H96" s="243" t="s">
        <v>49</v>
      </c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5"/>
      <c r="Y96" s="66">
        <v>20000</v>
      </c>
      <c r="Z96" s="66"/>
      <c r="AA96" s="66"/>
      <c r="AB96" s="66"/>
      <c r="AC96" s="66"/>
      <c r="AD96" s="67"/>
    </row>
    <row r="97" spans="2:30" s="5" customFormat="1" ht="39" customHeight="1">
      <c r="B97" s="53"/>
      <c r="C97" s="54"/>
      <c r="D97" s="55"/>
      <c r="E97" s="59">
        <v>71531</v>
      </c>
      <c r="F97" s="60"/>
      <c r="G97" s="61"/>
      <c r="H97" s="270" t="s">
        <v>115</v>
      </c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2"/>
      <c r="Y97" s="273">
        <v>400000</v>
      </c>
      <c r="Z97" s="274"/>
      <c r="AA97" s="274"/>
      <c r="AB97" s="274"/>
      <c r="AC97" s="274"/>
      <c r="AD97" s="275"/>
    </row>
    <row r="98" spans="2:30" s="5" customFormat="1" ht="18" customHeight="1">
      <c r="B98" s="56"/>
      <c r="C98" s="57"/>
      <c r="D98" s="58"/>
      <c r="E98" s="197">
        <v>71554</v>
      </c>
      <c r="F98" s="198"/>
      <c r="G98" s="198"/>
      <c r="H98" s="255" t="s">
        <v>50</v>
      </c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7"/>
      <c r="Y98" s="258">
        <v>452390</v>
      </c>
      <c r="Z98" s="258"/>
      <c r="AA98" s="258"/>
      <c r="AB98" s="258"/>
      <c r="AC98" s="258"/>
      <c r="AD98" s="259"/>
    </row>
    <row r="99" spans="2:30" s="5" customFormat="1" ht="18" customHeight="1">
      <c r="B99" s="261">
        <v>72</v>
      </c>
      <c r="C99" s="262"/>
      <c r="D99" s="263"/>
      <c r="E99" s="212"/>
      <c r="F99" s="213"/>
      <c r="G99" s="214"/>
      <c r="H99" s="215" t="s">
        <v>48</v>
      </c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7"/>
      <c r="Y99" s="252"/>
      <c r="Z99" s="253"/>
      <c r="AA99" s="253"/>
      <c r="AB99" s="253"/>
      <c r="AC99" s="253"/>
      <c r="AD99" s="254"/>
    </row>
    <row r="100" spans="2:30" s="5" customFormat="1" ht="36" customHeight="1">
      <c r="B100" s="303">
        <v>721</v>
      </c>
      <c r="C100" s="304"/>
      <c r="D100" s="305"/>
      <c r="E100" s="59"/>
      <c r="F100" s="60"/>
      <c r="G100" s="61"/>
      <c r="H100" s="291" t="s">
        <v>51</v>
      </c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3"/>
      <c r="Y100" s="294">
        <f>Y101</f>
        <v>4730000</v>
      </c>
      <c r="Z100" s="295"/>
      <c r="AA100" s="295"/>
      <c r="AB100" s="295"/>
      <c r="AC100" s="295"/>
      <c r="AD100" s="296"/>
    </row>
    <row r="101" spans="2:30" s="5" customFormat="1" ht="18" customHeight="1">
      <c r="B101" s="267"/>
      <c r="C101" s="268"/>
      <c r="D101" s="269"/>
      <c r="E101" s="197">
        <v>72112</v>
      </c>
      <c r="F101" s="198"/>
      <c r="G101" s="198"/>
      <c r="H101" s="288" t="s">
        <v>19</v>
      </c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90"/>
      <c r="Y101" s="258">
        <v>4730000</v>
      </c>
      <c r="Z101" s="258"/>
      <c r="AA101" s="258"/>
      <c r="AB101" s="258"/>
      <c r="AC101" s="258"/>
      <c r="AD101" s="259"/>
    </row>
    <row r="102" spans="2:30" s="5" customFormat="1" ht="37.5" customHeight="1">
      <c r="B102" s="264">
        <v>73</v>
      </c>
      <c r="C102" s="265"/>
      <c r="D102" s="266"/>
      <c r="E102" s="281"/>
      <c r="F102" s="279"/>
      <c r="G102" s="280"/>
      <c r="H102" s="297" t="s">
        <v>18</v>
      </c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9"/>
      <c r="Y102" s="300">
        <f>Y103</f>
        <v>2720000</v>
      </c>
      <c r="Z102" s="301"/>
      <c r="AA102" s="301"/>
      <c r="AB102" s="301"/>
      <c r="AC102" s="301"/>
      <c r="AD102" s="302"/>
    </row>
    <row r="103" spans="2:30" s="5" customFormat="1" ht="18" customHeight="1">
      <c r="B103" s="267">
        <v>732</v>
      </c>
      <c r="C103" s="268"/>
      <c r="D103" s="269"/>
      <c r="E103" s="197">
        <v>732</v>
      </c>
      <c r="F103" s="198"/>
      <c r="G103" s="198"/>
      <c r="H103" s="288" t="s">
        <v>177</v>
      </c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90"/>
      <c r="Y103" s="258">
        <v>2720000</v>
      </c>
      <c r="Z103" s="258"/>
      <c r="AA103" s="258"/>
      <c r="AB103" s="258"/>
      <c r="AC103" s="258"/>
      <c r="AD103" s="259"/>
    </row>
    <row r="104" spans="2:30" s="5" customFormat="1" ht="18" customHeight="1">
      <c r="B104" s="261">
        <v>74</v>
      </c>
      <c r="C104" s="262"/>
      <c r="D104" s="263"/>
      <c r="E104" s="212"/>
      <c r="F104" s="213"/>
      <c r="G104" s="214"/>
      <c r="H104" s="96" t="s">
        <v>52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8"/>
      <c r="Y104" s="88">
        <f>Y106+Y105</f>
        <v>580000</v>
      </c>
      <c r="Z104" s="89"/>
      <c r="AA104" s="89"/>
      <c r="AB104" s="89"/>
      <c r="AC104" s="89"/>
      <c r="AD104" s="90"/>
    </row>
    <row r="105" spans="2:30" s="5" customFormat="1" ht="18" customHeight="1">
      <c r="B105" s="264"/>
      <c r="C105" s="265"/>
      <c r="D105" s="266"/>
      <c r="E105" s="59">
        <v>74122</v>
      </c>
      <c r="F105" s="60"/>
      <c r="G105" s="61"/>
      <c r="H105" s="62" t="s">
        <v>158</v>
      </c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4"/>
      <c r="Y105" s="65">
        <v>230000</v>
      </c>
      <c r="Z105" s="66"/>
      <c r="AA105" s="66"/>
      <c r="AB105" s="66"/>
      <c r="AC105" s="66"/>
      <c r="AD105" s="67"/>
    </row>
    <row r="106" spans="2:30" s="5" customFormat="1" ht="18" customHeight="1" thickBot="1">
      <c r="B106" s="264"/>
      <c r="C106" s="265"/>
      <c r="D106" s="266"/>
      <c r="E106" s="59">
        <v>7421</v>
      </c>
      <c r="F106" s="60"/>
      <c r="G106" s="61"/>
      <c r="H106" s="62" t="s">
        <v>159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4"/>
      <c r="Y106" s="240">
        <v>350000</v>
      </c>
      <c r="Z106" s="241"/>
      <c r="AA106" s="241"/>
      <c r="AB106" s="241"/>
      <c r="AC106" s="241"/>
      <c r="AD106" s="242"/>
    </row>
    <row r="107" spans="2:30" s="5" customFormat="1" ht="30" customHeight="1" thickTop="1" thickBot="1">
      <c r="B107" s="306">
        <v>7</v>
      </c>
      <c r="C107" s="307"/>
      <c r="D107" s="308"/>
      <c r="E107" s="249" t="s">
        <v>116</v>
      </c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1"/>
      <c r="Y107" s="246">
        <f>Y79+Y84+Y87+Y93+Y100+Y102+Y104</f>
        <v>49032390</v>
      </c>
      <c r="Z107" s="247"/>
      <c r="AA107" s="247"/>
      <c r="AB107" s="247"/>
      <c r="AC107" s="247"/>
      <c r="AD107" s="248"/>
    </row>
    <row r="108" spans="2:30" s="5" customFormat="1" ht="18" customHeight="1"/>
    <row r="109" spans="2:30" s="5" customFormat="1" ht="18" customHeight="1">
      <c r="B109" s="238" t="s">
        <v>129</v>
      </c>
      <c r="C109" s="213"/>
      <c r="D109" s="214"/>
      <c r="E109" s="213" t="s">
        <v>129</v>
      </c>
      <c r="F109" s="213"/>
      <c r="G109" s="214"/>
      <c r="H109" s="230" t="s">
        <v>22</v>
      </c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2"/>
      <c r="Y109" s="230" t="s">
        <v>119</v>
      </c>
      <c r="Z109" s="231"/>
      <c r="AA109" s="231"/>
      <c r="AB109" s="231"/>
      <c r="AC109" s="231"/>
      <c r="AD109" s="236"/>
    </row>
    <row r="110" spans="2:30" s="5" customFormat="1" ht="18" customHeight="1">
      <c r="B110" s="239"/>
      <c r="C110" s="228"/>
      <c r="D110" s="229"/>
      <c r="E110" s="228"/>
      <c r="F110" s="228"/>
      <c r="G110" s="229"/>
      <c r="H110" s="233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5"/>
      <c r="Y110" s="233"/>
      <c r="Z110" s="234"/>
      <c r="AA110" s="234"/>
      <c r="AB110" s="234"/>
      <c r="AC110" s="234"/>
      <c r="AD110" s="237"/>
    </row>
    <row r="111" spans="2:30" s="5" customFormat="1" ht="18" customHeight="1">
      <c r="B111" s="218">
        <v>4</v>
      </c>
      <c r="C111" s="219"/>
      <c r="D111" s="220"/>
      <c r="E111" s="221"/>
      <c r="F111" s="219"/>
      <c r="G111" s="220"/>
      <c r="H111" s="222" t="s">
        <v>117</v>
      </c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4"/>
      <c r="Y111" s="225"/>
      <c r="Z111" s="226"/>
      <c r="AA111" s="226"/>
      <c r="AB111" s="226"/>
      <c r="AC111" s="226"/>
      <c r="AD111" s="227"/>
    </row>
    <row r="112" spans="2:30" s="5" customFormat="1" ht="18" customHeight="1">
      <c r="B112" s="203">
        <v>411</v>
      </c>
      <c r="C112" s="204"/>
      <c r="D112" s="205"/>
      <c r="E112" s="212"/>
      <c r="F112" s="213"/>
      <c r="G112" s="214"/>
      <c r="H112" s="215" t="s">
        <v>0</v>
      </c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7"/>
      <c r="Y112" s="88">
        <f>SUM(Y113:AD117)</f>
        <v>8762080</v>
      </c>
      <c r="Z112" s="89"/>
      <c r="AA112" s="89"/>
      <c r="AB112" s="89"/>
      <c r="AC112" s="89"/>
      <c r="AD112" s="90"/>
    </row>
    <row r="113" spans="2:30" s="5" customFormat="1" ht="18" customHeight="1">
      <c r="B113" s="206"/>
      <c r="C113" s="207"/>
      <c r="D113" s="208"/>
      <c r="E113" s="59">
        <v>4111</v>
      </c>
      <c r="F113" s="60"/>
      <c r="G113" s="61"/>
      <c r="H113" s="62" t="s">
        <v>37</v>
      </c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4"/>
      <c r="Y113" s="65">
        <f>Y277+Y317+Y358+Y399+Y438+Y519+Y560+Y601+Y641+Y682+Y721+Y761+Y801+Y842+Y883+Y924+Y965+Y1006+Y1047+Y1088+Y1129+Y1170+Y1211+Y1252+Y1293+Y1334</f>
        <v>5053670</v>
      </c>
      <c r="Z113" s="66"/>
      <c r="AA113" s="66"/>
      <c r="AB113" s="66"/>
      <c r="AC113" s="66"/>
      <c r="AD113" s="67"/>
    </row>
    <row r="114" spans="2:30" s="5" customFormat="1" ht="18" customHeight="1">
      <c r="B114" s="206"/>
      <c r="C114" s="207"/>
      <c r="D114" s="208"/>
      <c r="E114" s="59">
        <v>4112</v>
      </c>
      <c r="F114" s="60"/>
      <c r="G114" s="61"/>
      <c r="H114" s="62" t="s">
        <v>118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4"/>
      <c r="Y114" s="65">
        <f>Y278+Y318+Y359+Y400+Y439+Y520+Y561+Y602+Y642+Y683+Y722+Y762+Y802+Y843+Y884+Y925+Y966+Y1007+Y1048+Y1089+Y1130+Y1171+Y1212+Y1253+Y1294+Y1335</f>
        <v>785290</v>
      </c>
      <c r="Z114" s="66"/>
      <c r="AA114" s="66"/>
      <c r="AB114" s="66"/>
      <c r="AC114" s="66"/>
      <c r="AD114" s="67"/>
    </row>
    <row r="115" spans="2:30" s="5" customFormat="1" ht="18" customHeight="1">
      <c r="B115" s="206"/>
      <c r="C115" s="207"/>
      <c r="D115" s="208"/>
      <c r="E115" s="59">
        <v>4113</v>
      </c>
      <c r="F115" s="60"/>
      <c r="G115" s="61"/>
      <c r="H115" s="62" t="s">
        <v>53</v>
      </c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4"/>
      <c r="Y115" s="65">
        <f>Y279+Y319+Y360+Y401+Y440+Y521+Y562+Y603+Y643+Y684+Y723+Y763+Y803+Y844+Y885+Y926+Y967+Y1008+Y1049+Y1090+Y1131+Y1172+Y1213+Y1254+Y1295+Y1336</f>
        <v>1848030</v>
      </c>
      <c r="Z115" s="66"/>
      <c r="AA115" s="66"/>
      <c r="AB115" s="66"/>
      <c r="AC115" s="66"/>
      <c r="AD115" s="67"/>
    </row>
    <row r="116" spans="2:30" s="5" customFormat="1" ht="18" customHeight="1">
      <c r="B116" s="206"/>
      <c r="C116" s="207"/>
      <c r="D116" s="208"/>
      <c r="E116" s="59">
        <v>4114</v>
      </c>
      <c r="F116" s="60"/>
      <c r="G116" s="61"/>
      <c r="H116" s="62" t="s">
        <v>54</v>
      </c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4"/>
      <c r="Y116" s="65">
        <f>Y280+Y320+Y361+Y402+Y441+Y522+Y563+Y604+Y644+Y685+Y724+Y764+Y804+Y845+Y886+Y927+Y968+Y1009+Y1050+Y1091+Y1132+Y1173+Y1214+Y1255+Y1296+Y1337</f>
        <v>949090</v>
      </c>
      <c r="Z116" s="66"/>
      <c r="AA116" s="66"/>
      <c r="AB116" s="66"/>
      <c r="AC116" s="66"/>
      <c r="AD116" s="67"/>
    </row>
    <row r="117" spans="2:30" s="5" customFormat="1" ht="18" customHeight="1">
      <c r="B117" s="209"/>
      <c r="C117" s="210"/>
      <c r="D117" s="211"/>
      <c r="E117" s="197">
        <v>4115</v>
      </c>
      <c r="F117" s="198"/>
      <c r="G117" s="199"/>
      <c r="H117" s="200" t="s">
        <v>160</v>
      </c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2"/>
      <c r="Y117" s="65">
        <f>Y281+Y321+Y362+Y403+Y442+Y523+Y564+Y605+Y645+Y686+Y725+Y765+Y805+Y846+Y887+Y928+Y969+Y1010+Y1051+Y1092+Y1133+Y1174+Y1215+Y1256+Y1297+Y1338</f>
        <v>126000</v>
      </c>
      <c r="Z117" s="66"/>
      <c r="AA117" s="66"/>
      <c r="AB117" s="66"/>
      <c r="AC117" s="66"/>
      <c r="AD117" s="67"/>
    </row>
    <row r="118" spans="2:30" s="5" customFormat="1" ht="18" customHeight="1">
      <c r="B118" s="203">
        <v>412</v>
      </c>
      <c r="C118" s="204"/>
      <c r="D118" s="205"/>
      <c r="E118" s="212"/>
      <c r="F118" s="213"/>
      <c r="G118" s="214"/>
      <c r="H118" s="215" t="s">
        <v>1</v>
      </c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7"/>
      <c r="Y118" s="88">
        <f>SUM(Y119:AD122)</f>
        <v>741130</v>
      </c>
      <c r="Z118" s="89"/>
      <c r="AA118" s="89"/>
      <c r="AB118" s="89"/>
      <c r="AC118" s="89"/>
      <c r="AD118" s="90"/>
    </row>
    <row r="119" spans="2:30" s="5" customFormat="1" ht="18" customHeight="1">
      <c r="B119" s="206"/>
      <c r="C119" s="207"/>
      <c r="D119" s="208"/>
      <c r="E119" s="59">
        <v>4123</v>
      </c>
      <c r="F119" s="60"/>
      <c r="G119" s="61"/>
      <c r="H119" s="62" t="s">
        <v>33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4"/>
      <c r="Y119" s="65">
        <f>Y283+Y323+Y364+Y405+Y444+Y525+Y566+Y607+Y647+Y688+Y727+Y767+Y807+Y848+Y889+Y930+Y971+Y1012+Y1053+Y1094+Y1135+Y1176+Y1217+Y1258+Y1299+Y1340</f>
        <v>412630</v>
      </c>
      <c r="Z119" s="66"/>
      <c r="AA119" s="66"/>
      <c r="AB119" s="66"/>
      <c r="AC119" s="66"/>
      <c r="AD119" s="67"/>
    </row>
    <row r="120" spans="2:30" s="5" customFormat="1" ht="18" customHeight="1">
      <c r="B120" s="206"/>
      <c r="C120" s="207"/>
      <c r="D120" s="208"/>
      <c r="E120" s="59">
        <v>4125</v>
      </c>
      <c r="F120" s="60"/>
      <c r="G120" s="61"/>
      <c r="H120" s="62" t="s">
        <v>55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4"/>
      <c r="Y120" s="65">
        <f>Y445</f>
        <v>70000</v>
      </c>
      <c r="Z120" s="66"/>
      <c r="AA120" s="66"/>
      <c r="AB120" s="66"/>
      <c r="AC120" s="66"/>
      <c r="AD120" s="67"/>
    </row>
    <row r="121" spans="2:30" s="5" customFormat="1" ht="18" customHeight="1">
      <c r="B121" s="206"/>
      <c r="C121" s="207"/>
      <c r="D121" s="208"/>
      <c r="E121" s="59">
        <v>4126</v>
      </c>
      <c r="F121" s="60"/>
      <c r="G121" s="61"/>
      <c r="H121" s="62" t="s">
        <v>120</v>
      </c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4"/>
      <c r="Y121" s="65">
        <f>Y406</f>
        <v>157000</v>
      </c>
      <c r="Z121" s="66"/>
      <c r="AA121" s="66"/>
      <c r="AB121" s="66"/>
      <c r="AC121" s="66"/>
      <c r="AD121" s="67"/>
    </row>
    <row r="122" spans="2:30" s="5" customFormat="1" ht="18" customHeight="1">
      <c r="B122" s="209"/>
      <c r="C122" s="210"/>
      <c r="D122" s="211"/>
      <c r="E122" s="197">
        <v>4127</v>
      </c>
      <c r="F122" s="198"/>
      <c r="G122" s="199"/>
      <c r="H122" s="200" t="s">
        <v>34</v>
      </c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2"/>
      <c r="Y122" s="260">
        <f>Y284+Y324+Y365+Y407+Y446+Y526+Y567+Y608+Y648+Y689+Y728+Y768+Y808+Y849+Y890+Y931+Y972+Y1013+Y1054+Y1095+Y1136+Y1177+Y1218+Y1259+Y1300+Y1341</f>
        <v>101500</v>
      </c>
      <c r="Z122" s="258"/>
      <c r="AA122" s="258"/>
      <c r="AB122" s="258"/>
      <c r="AC122" s="258"/>
      <c r="AD122" s="259"/>
    </row>
    <row r="123" spans="2:30" s="5" customFormat="1" ht="18" customHeight="1">
      <c r="B123" s="203">
        <v>413</v>
      </c>
      <c r="C123" s="204"/>
      <c r="D123" s="205"/>
      <c r="E123" s="212"/>
      <c r="F123" s="213"/>
      <c r="G123" s="214"/>
      <c r="H123" s="215" t="s">
        <v>2</v>
      </c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7"/>
      <c r="Y123" s="88">
        <f>SUM(Y124:AD127)</f>
        <v>2178340</v>
      </c>
      <c r="Z123" s="89"/>
      <c r="AA123" s="89"/>
      <c r="AB123" s="89"/>
      <c r="AC123" s="89"/>
      <c r="AD123" s="90"/>
    </row>
    <row r="124" spans="2:30" s="5" customFormat="1" ht="18" customHeight="1">
      <c r="B124" s="206"/>
      <c r="C124" s="207"/>
      <c r="D124" s="208"/>
      <c r="E124" s="59">
        <v>4131</v>
      </c>
      <c r="F124" s="60"/>
      <c r="G124" s="61"/>
      <c r="H124" s="62" t="s">
        <v>88</v>
      </c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4"/>
      <c r="Y124" s="65">
        <f>Y286+Y326+Y367+Y409+Y448+Y528+Y569+Y610+Y650+Y691+Y730+Y770+Y810+Y851+Y892+Y933+Y974+Y1015+Y1056+Y1097+Y1138+Y1179+Y1220+Y1261+Y1302+Y1343</f>
        <v>290860</v>
      </c>
      <c r="Z124" s="66"/>
      <c r="AA124" s="66"/>
      <c r="AB124" s="66"/>
      <c r="AC124" s="66"/>
      <c r="AD124" s="67"/>
    </row>
    <row r="125" spans="2:30" s="5" customFormat="1" ht="18" customHeight="1">
      <c r="B125" s="206"/>
      <c r="C125" s="207"/>
      <c r="D125" s="208"/>
      <c r="E125" s="59">
        <v>4133</v>
      </c>
      <c r="F125" s="60"/>
      <c r="G125" s="61"/>
      <c r="H125" s="62" t="s">
        <v>89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4"/>
      <c r="Y125" s="65">
        <f>Y287+Y327+Y368+Y410+Y449+Y529+Y570+Y611+Y651+Y692+Y731+Y771+Y811+Y852+Y893+Y934+Y1016+Y1057+Y1098+Y1139+Y1180+Y1221+Y1262+Y1303+Y1344</f>
        <v>136780</v>
      </c>
      <c r="Z125" s="66"/>
      <c r="AA125" s="66"/>
      <c r="AB125" s="66"/>
      <c r="AC125" s="66"/>
      <c r="AD125" s="67"/>
    </row>
    <row r="126" spans="2:30" s="5" customFormat="1" ht="18" customHeight="1">
      <c r="B126" s="206"/>
      <c r="C126" s="207"/>
      <c r="D126" s="208"/>
      <c r="E126" s="59">
        <v>4134</v>
      </c>
      <c r="F126" s="60"/>
      <c r="G126" s="61"/>
      <c r="H126" s="62" t="s">
        <v>10</v>
      </c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4"/>
      <c r="Y126" s="65">
        <f>Y450+Y652+Y693+Y772+Y812+Y894+Y935+Y975+Y1181+Y1345</f>
        <v>1497800</v>
      </c>
      <c r="Z126" s="66"/>
      <c r="AA126" s="66"/>
      <c r="AB126" s="66"/>
      <c r="AC126" s="66"/>
      <c r="AD126" s="67"/>
    </row>
    <row r="127" spans="2:30" s="5" customFormat="1" ht="18" customHeight="1">
      <c r="B127" s="209"/>
      <c r="C127" s="210"/>
      <c r="D127" s="211"/>
      <c r="E127" s="197">
        <v>4135</v>
      </c>
      <c r="F127" s="198"/>
      <c r="G127" s="199"/>
      <c r="H127" s="200" t="s">
        <v>93</v>
      </c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2"/>
      <c r="Y127" s="260">
        <f>Y653+Y694+Y976+Y1182</f>
        <v>252900</v>
      </c>
      <c r="Z127" s="258"/>
      <c r="AA127" s="258"/>
      <c r="AB127" s="258"/>
      <c r="AC127" s="258"/>
      <c r="AD127" s="259"/>
    </row>
    <row r="128" spans="2:30" s="5" customFormat="1" ht="18" customHeight="1">
      <c r="B128" s="203">
        <v>414</v>
      </c>
      <c r="C128" s="204"/>
      <c r="D128" s="205"/>
      <c r="E128" s="212"/>
      <c r="F128" s="213"/>
      <c r="G128" s="214"/>
      <c r="H128" s="215" t="s">
        <v>92</v>
      </c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7"/>
      <c r="Y128" s="88">
        <f>SUM(Y129:AD136)</f>
        <v>2834760</v>
      </c>
      <c r="Z128" s="89"/>
      <c r="AA128" s="89"/>
      <c r="AB128" s="89"/>
      <c r="AC128" s="89"/>
      <c r="AD128" s="90"/>
    </row>
    <row r="129" spans="2:30" s="5" customFormat="1" ht="18" customHeight="1">
      <c r="B129" s="206"/>
      <c r="C129" s="207"/>
      <c r="D129" s="208"/>
      <c r="E129" s="59">
        <v>4141</v>
      </c>
      <c r="F129" s="60"/>
      <c r="G129" s="61"/>
      <c r="H129" s="62" t="s">
        <v>94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4"/>
      <c r="Y129" s="309">
        <f>Y289+Y329+Y370+Y412+Y452+Y531+Y572+Y613+Y655+Y696+Y733+Y774+Y814+Y854+Y896+Y1018+Y1059+Y1100+Y1141+Y1184+Y1223+Y1264+Y1305+Y1347</f>
        <v>53550</v>
      </c>
      <c r="Z129" s="310"/>
      <c r="AA129" s="310"/>
      <c r="AB129" s="310"/>
      <c r="AC129" s="310"/>
      <c r="AD129" s="311"/>
    </row>
    <row r="130" spans="2:30" s="5" customFormat="1" ht="18" customHeight="1">
      <c r="B130" s="206"/>
      <c r="C130" s="207"/>
      <c r="D130" s="208"/>
      <c r="E130" s="59">
        <v>4142</v>
      </c>
      <c r="F130" s="60"/>
      <c r="G130" s="61"/>
      <c r="H130" s="62" t="s">
        <v>101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4"/>
      <c r="Y130" s="65">
        <f>Y290+Y413</f>
        <v>8000</v>
      </c>
      <c r="Z130" s="66"/>
      <c r="AA130" s="66"/>
      <c r="AB130" s="66"/>
      <c r="AC130" s="66"/>
      <c r="AD130" s="67"/>
    </row>
    <row r="131" spans="2:30" s="5" customFormat="1" ht="18" customHeight="1">
      <c r="B131" s="206"/>
      <c r="C131" s="207"/>
      <c r="D131" s="208"/>
      <c r="E131" s="59">
        <v>4143</v>
      </c>
      <c r="F131" s="60"/>
      <c r="G131" s="61"/>
      <c r="H131" s="62" t="s">
        <v>90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4"/>
      <c r="Y131" s="65">
        <f>Y291+Y330+Y371+Y414+Y453+Y532+Y573+Y614+Y656+Y697+Y734+Y775+Y815+Y855+Y897+Y937+Y978+Y1019+Y1060+Y1101+Y1142+Y1185+Y1224+Y1265+Y1306+Y1348</f>
        <v>269360</v>
      </c>
      <c r="Z131" s="66"/>
      <c r="AA131" s="66"/>
      <c r="AB131" s="66"/>
      <c r="AC131" s="66"/>
      <c r="AD131" s="67"/>
    </row>
    <row r="132" spans="2:30" s="5" customFormat="1" ht="18" customHeight="1">
      <c r="B132" s="206"/>
      <c r="C132" s="207"/>
      <c r="D132" s="208"/>
      <c r="E132" s="59">
        <v>4144</v>
      </c>
      <c r="F132" s="60"/>
      <c r="G132" s="61"/>
      <c r="H132" s="62" t="s">
        <v>121</v>
      </c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4"/>
      <c r="Y132" s="65">
        <f>Y454</f>
        <v>40000</v>
      </c>
      <c r="Z132" s="66"/>
      <c r="AA132" s="66"/>
      <c r="AB132" s="66"/>
      <c r="AC132" s="66"/>
      <c r="AD132" s="67"/>
    </row>
    <row r="133" spans="2:30" s="5" customFormat="1" ht="18" customHeight="1">
      <c r="B133" s="206"/>
      <c r="C133" s="207"/>
      <c r="D133" s="208"/>
      <c r="E133" s="59">
        <v>4146</v>
      </c>
      <c r="F133" s="60"/>
      <c r="G133" s="61"/>
      <c r="H133" s="62" t="s">
        <v>98</v>
      </c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4"/>
      <c r="Y133" s="65">
        <f>Y292+Y698+Y1225</f>
        <v>78900</v>
      </c>
      <c r="Z133" s="66"/>
      <c r="AA133" s="66"/>
      <c r="AB133" s="66"/>
      <c r="AC133" s="66"/>
      <c r="AD133" s="67"/>
    </row>
    <row r="134" spans="2:30" s="5" customFormat="1" ht="18" customHeight="1">
      <c r="B134" s="206"/>
      <c r="C134" s="207"/>
      <c r="D134" s="208"/>
      <c r="E134" s="59">
        <v>4147</v>
      </c>
      <c r="F134" s="60"/>
      <c r="G134" s="61"/>
      <c r="H134" s="62" t="s">
        <v>122</v>
      </c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4"/>
      <c r="Y134" s="65">
        <f>Y293+Y1102</f>
        <v>41000</v>
      </c>
      <c r="Z134" s="66"/>
      <c r="AA134" s="66"/>
      <c r="AB134" s="66"/>
      <c r="AC134" s="66"/>
      <c r="AD134" s="67"/>
    </row>
    <row r="135" spans="2:30" s="5" customFormat="1" ht="18" customHeight="1">
      <c r="B135" s="206"/>
      <c r="C135" s="207"/>
      <c r="D135" s="208"/>
      <c r="E135" s="59">
        <v>4148</v>
      </c>
      <c r="F135" s="60"/>
      <c r="G135" s="61"/>
      <c r="H135" s="62" t="s">
        <v>99</v>
      </c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4"/>
      <c r="Y135" s="65">
        <f>Y294+Y331+Y372+Y699+Y1103+Y1266+Y1307+Y1349</f>
        <v>27500</v>
      </c>
      <c r="Z135" s="66"/>
      <c r="AA135" s="66"/>
      <c r="AB135" s="66"/>
      <c r="AC135" s="66"/>
      <c r="AD135" s="67"/>
    </row>
    <row r="136" spans="2:30" s="5" customFormat="1" ht="18" customHeight="1">
      <c r="B136" s="209"/>
      <c r="C136" s="210"/>
      <c r="D136" s="211"/>
      <c r="E136" s="197">
        <v>4149</v>
      </c>
      <c r="F136" s="198"/>
      <c r="G136" s="199"/>
      <c r="H136" s="200" t="s">
        <v>91</v>
      </c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2"/>
      <c r="Y136" s="260">
        <f>Y295+Y332+Y373+Y415+Y455+Y533+Y574+Y615+Y657+Y700+Y735+Y776+Y816+Y856+Y898+Y938+Y979+Y1020+Y1061+Y1104+Y1143+Y1186+Y1226+Y1350</f>
        <v>2316450</v>
      </c>
      <c r="Z136" s="258"/>
      <c r="AA136" s="258"/>
      <c r="AB136" s="258"/>
      <c r="AC136" s="258"/>
      <c r="AD136" s="259"/>
    </row>
    <row r="137" spans="2:30" s="5" customFormat="1" ht="18" customHeight="1">
      <c r="B137" s="203">
        <v>415</v>
      </c>
      <c r="C137" s="204"/>
      <c r="D137" s="205"/>
      <c r="E137" s="212"/>
      <c r="F137" s="213"/>
      <c r="G137" s="214"/>
      <c r="H137" s="215" t="s">
        <v>57</v>
      </c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7"/>
      <c r="Y137" s="88">
        <f>SUM(Y138:AD140)</f>
        <v>372600</v>
      </c>
      <c r="Z137" s="89"/>
      <c r="AA137" s="89"/>
      <c r="AB137" s="89"/>
      <c r="AC137" s="89"/>
      <c r="AD137" s="90"/>
    </row>
    <row r="138" spans="2:30" s="5" customFormat="1" ht="18" customHeight="1">
      <c r="B138" s="206"/>
      <c r="C138" s="207"/>
      <c r="D138" s="208"/>
      <c r="E138" s="59">
        <v>4152</v>
      </c>
      <c r="F138" s="60"/>
      <c r="G138" s="61"/>
      <c r="H138" s="62" t="s">
        <v>123</v>
      </c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4"/>
      <c r="Y138" s="65">
        <f>Y702+Y1188+Y1352+Y981</f>
        <v>182400</v>
      </c>
      <c r="Z138" s="66"/>
      <c r="AA138" s="66"/>
      <c r="AB138" s="66"/>
      <c r="AC138" s="66"/>
      <c r="AD138" s="67"/>
    </row>
    <row r="139" spans="2:30" s="5" customFormat="1" ht="18" customHeight="1">
      <c r="B139" s="206"/>
      <c r="C139" s="207"/>
      <c r="D139" s="208"/>
      <c r="E139" s="59">
        <v>4153</v>
      </c>
      <c r="F139" s="60"/>
      <c r="G139" s="61"/>
      <c r="H139" s="62" t="s">
        <v>124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4"/>
      <c r="Y139" s="65">
        <f>Y1268+Y1353</f>
        <v>29200</v>
      </c>
      <c r="Z139" s="66"/>
      <c r="AA139" s="66"/>
      <c r="AB139" s="66"/>
      <c r="AC139" s="66"/>
      <c r="AD139" s="67"/>
    </row>
    <row r="140" spans="2:30" s="5" customFormat="1" ht="18" customHeight="1">
      <c r="B140" s="209"/>
      <c r="C140" s="210"/>
      <c r="D140" s="211"/>
      <c r="E140" s="197">
        <v>4154</v>
      </c>
      <c r="F140" s="198"/>
      <c r="G140" s="199"/>
      <c r="H140" s="200" t="s">
        <v>77</v>
      </c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2"/>
      <c r="Y140" s="260">
        <f>Y1189+Y1354</f>
        <v>161000</v>
      </c>
      <c r="Z140" s="258"/>
      <c r="AA140" s="258"/>
      <c r="AB140" s="258"/>
      <c r="AC140" s="258"/>
      <c r="AD140" s="259"/>
    </row>
    <row r="141" spans="2:30" s="5" customFormat="1" ht="18" customHeight="1">
      <c r="B141" s="203">
        <v>416</v>
      </c>
      <c r="C141" s="204"/>
      <c r="D141" s="205"/>
      <c r="E141" s="212"/>
      <c r="F141" s="213"/>
      <c r="G141" s="214"/>
      <c r="H141" s="215" t="s">
        <v>46</v>
      </c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7"/>
      <c r="Y141" s="88">
        <f>SUM(Y142:AD142)</f>
        <v>1170000</v>
      </c>
      <c r="Z141" s="89"/>
      <c r="AA141" s="89"/>
      <c r="AB141" s="89"/>
      <c r="AC141" s="89"/>
      <c r="AD141" s="90"/>
    </row>
    <row r="142" spans="2:30" s="5" customFormat="1" ht="18" customHeight="1">
      <c r="B142" s="209"/>
      <c r="C142" s="210"/>
      <c r="D142" s="211"/>
      <c r="E142" s="197">
        <v>4162</v>
      </c>
      <c r="F142" s="198"/>
      <c r="G142" s="199"/>
      <c r="H142" s="200" t="s">
        <v>47</v>
      </c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2"/>
      <c r="Y142" s="260">
        <f>Y457</f>
        <v>1170000</v>
      </c>
      <c r="Z142" s="258"/>
      <c r="AA142" s="258"/>
      <c r="AB142" s="258"/>
      <c r="AC142" s="258"/>
      <c r="AD142" s="259"/>
    </row>
    <row r="143" spans="2:30" s="5" customFormat="1" ht="18" customHeight="1">
      <c r="B143" s="203">
        <v>417</v>
      </c>
      <c r="C143" s="204"/>
      <c r="D143" s="205"/>
      <c r="E143" s="212"/>
      <c r="F143" s="213"/>
      <c r="G143" s="214"/>
      <c r="H143" s="215" t="s">
        <v>96</v>
      </c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7"/>
      <c r="Y143" s="88">
        <f>SUM(Y144:AD144)</f>
        <v>44100</v>
      </c>
      <c r="Z143" s="89"/>
      <c r="AA143" s="89"/>
      <c r="AB143" s="89"/>
      <c r="AC143" s="89"/>
      <c r="AD143" s="90"/>
    </row>
    <row r="144" spans="2:30" s="5" customFormat="1" ht="18" customHeight="1">
      <c r="B144" s="209"/>
      <c r="C144" s="210"/>
      <c r="D144" s="211"/>
      <c r="E144" s="197">
        <v>4171</v>
      </c>
      <c r="F144" s="198"/>
      <c r="G144" s="199"/>
      <c r="H144" s="200" t="s">
        <v>104</v>
      </c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2"/>
      <c r="Y144" s="260">
        <f>Y417+Y858+Y1022+Y1145+Y1356</f>
        <v>44100</v>
      </c>
      <c r="Z144" s="258"/>
      <c r="AA144" s="258"/>
      <c r="AB144" s="258"/>
      <c r="AC144" s="258"/>
      <c r="AD144" s="259"/>
    </row>
    <row r="145" spans="2:30" s="5" customFormat="1" ht="18" customHeight="1">
      <c r="B145" s="203">
        <v>419</v>
      </c>
      <c r="C145" s="204"/>
      <c r="D145" s="205"/>
      <c r="E145" s="212"/>
      <c r="F145" s="213"/>
      <c r="G145" s="214"/>
      <c r="H145" s="215" t="s">
        <v>59</v>
      </c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7"/>
      <c r="Y145" s="88">
        <f>SUM(Y146:AD148)</f>
        <v>328800</v>
      </c>
      <c r="Z145" s="89"/>
      <c r="AA145" s="89"/>
      <c r="AB145" s="89"/>
      <c r="AC145" s="89"/>
      <c r="AD145" s="90"/>
    </row>
    <row r="146" spans="2:30" s="5" customFormat="1" ht="18" customHeight="1">
      <c r="B146" s="206"/>
      <c r="C146" s="207"/>
      <c r="D146" s="208"/>
      <c r="E146" s="59">
        <v>4193</v>
      </c>
      <c r="F146" s="60"/>
      <c r="G146" s="61"/>
      <c r="H146" s="62" t="s">
        <v>100</v>
      </c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4"/>
      <c r="Y146" s="65">
        <f>Y535+Y1024+Y1063+Y1270+Y1358</f>
        <v>186000</v>
      </c>
      <c r="Z146" s="66"/>
      <c r="AA146" s="66"/>
      <c r="AB146" s="66"/>
      <c r="AC146" s="66"/>
      <c r="AD146" s="67"/>
    </row>
    <row r="147" spans="2:30" s="5" customFormat="1" ht="18" customHeight="1">
      <c r="B147" s="206"/>
      <c r="C147" s="207"/>
      <c r="D147" s="208"/>
      <c r="E147" s="59">
        <v>4194</v>
      </c>
      <c r="F147" s="60"/>
      <c r="G147" s="61"/>
      <c r="H147" s="62" t="s">
        <v>97</v>
      </c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4"/>
      <c r="Y147" s="65">
        <f>Y1191+Y1359</f>
        <v>43000</v>
      </c>
      <c r="Z147" s="66"/>
      <c r="AA147" s="66"/>
      <c r="AB147" s="66"/>
      <c r="AC147" s="66"/>
      <c r="AD147" s="67"/>
    </row>
    <row r="148" spans="2:30" s="5" customFormat="1" ht="18" customHeight="1">
      <c r="B148" s="209"/>
      <c r="C148" s="210"/>
      <c r="D148" s="211"/>
      <c r="E148" s="197">
        <v>4196</v>
      </c>
      <c r="F148" s="198"/>
      <c r="G148" s="199"/>
      <c r="H148" s="200" t="s">
        <v>125</v>
      </c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2"/>
      <c r="Y148" s="260">
        <f>Y704+Y818+Y900+Y983+Y1192+Y1360</f>
        <v>99800</v>
      </c>
      <c r="Z148" s="258"/>
      <c r="AA148" s="258"/>
      <c r="AB148" s="258"/>
      <c r="AC148" s="258"/>
      <c r="AD148" s="259"/>
    </row>
    <row r="149" spans="2:30" s="5" customFormat="1" ht="18" customHeight="1"/>
    <row r="150" spans="2:30" s="5" customFormat="1" ht="18" customHeight="1">
      <c r="B150" s="238" t="s">
        <v>129</v>
      </c>
      <c r="C150" s="213"/>
      <c r="D150" s="214"/>
      <c r="E150" s="213" t="s">
        <v>129</v>
      </c>
      <c r="F150" s="213"/>
      <c r="G150" s="214"/>
      <c r="H150" s="230" t="s">
        <v>22</v>
      </c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2"/>
      <c r="Y150" s="230" t="s">
        <v>119</v>
      </c>
      <c r="Z150" s="231"/>
      <c r="AA150" s="231"/>
      <c r="AB150" s="231"/>
      <c r="AC150" s="231"/>
      <c r="AD150" s="236"/>
    </row>
    <row r="151" spans="2:30" s="5" customFormat="1" ht="18" customHeight="1">
      <c r="B151" s="239"/>
      <c r="C151" s="228"/>
      <c r="D151" s="229"/>
      <c r="E151" s="228"/>
      <c r="F151" s="228"/>
      <c r="G151" s="229"/>
      <c r="H151" s="233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5"/>
      <c r="Y151" s="233"/>
      <c r="Z151" s="234"/>
      <c r="AA151" s="234"/>
      <c r="AB151" s="234"/>
      <c r="AC151" s="234"/>
      <c r="AD151" s="237"/>
    </row>
    <row r="152" spans="2:30" s="5" customFormat="1" ht="38.25" customHeight="1">
      <c r="B152" s="203">
        <v>431</v>
      </c>
      <c r="C152" s="204"/>
      <c r="D152" s="205"/>
      <c r="E152" s="212"/>
      <c r="F152" s="213"/>
      <c r="G152" s="214"/>
      <c r="H152" s="96" t="s">
        <v>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8"/>
      <c r="Y152" s="88">
        <f>SUM(Y153:AD158)</f>
        <v>1847300</v>
      </c>
      <c r="Z152" s="89"/>
      <c r="AA152" s="89"/>
      <c r="AB152" s="89"/>
      <c r="AC152" s="89"/>
      <c r="AD152" s="90"/>
    </row>
    <row r="153" spans="2:30" s="5" customFormat="1" ht="18" customHeight="1">
      <c r="B153" s="206"/>
      <c r="C153" s="207"/>
      <c r="D153" s="208"/>
      <c r="E153" s="59">
        <v>4313</v>
      </c>
      <c r="F153" s="60"/>
      <c r="G153" s="61"/>
      <c r="H153" s="62" t="s">
        <v>12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4"/>
      <c r="Y153" s="65">
        <f>Y737</f>
        <v>250000</v>
      </c>
      <c r="Z153" s="66"/>
      <c r="AA153" s="66"/>
      <c r="AB153" s="66"/>
      <c r="AC153" s="66"/>
      <c r="AD153" s="67"/>
    </row>
    <row r="154" spans="2:30" s="5" customFormat="1" ht="18" customHeight="1">
      <c r="B154" s="206"/>
      <c r="C154" s="207"/>
      <c r="D154" s="208"/>
      <c r="E154" s="59">
        <v>4314</v>
      </c>
      <c r="F154" s="60"/>
      <c r="G154" s="61"/>
      <c r="H154" s="62" t="s">
        <v>5</v>
      </c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4"/>
      <c r="Y154" s="65">
        <f>Y459</f>
        <v>40000</v>
      </c>
      <c r="Z154" s="66"/>
      <c r="AA154" s="66"/>
      <c r="AB154" s="66"/>
      <c r="AC154" s="66"/>
      <c r="AD154" s="67"/>
    </row>
    <row r="155" spans="2:30" s="5" customFormat="1" ht="36.75" customHeight="1">
      <c r="B155" s="206"/>
      <c r="C155" s="207"/>
      <c r="D155" s="208"/>
      <c r="E155" s="59">
        <v>4315</v>
      </c>
      <c r="F155" s="60"/>
      <c r="G155" s="61"/>
      <c r="H155" s="62" t="s">
        <v>3</v>
      </c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4"/>
      <c r="Y155" s="65">
        <f>Y419+Y460</f>
        <v>393000</v>
      </c>
      <c r="Z155" s="66"/>
      <c r="AA155" s="66"/>
      <c r="AB155" s="66"/>
      <c r="AC155" s="66"/>
      <c r="AD155" s="67"/>
    </row>
    <row r="156" spans="2:30" s="5" customFormat="1" ht="18" customHeight="1">
      <c r="B156" s="206"/>
      <c r="C156" s="207"/>
      <c r="D156" s="208"/>
      <c r="E156" s="59">
        <v>4316</v>
      </c>
      <c r="F156" s="60"/>
      <c r="G156" s="61"/>
      <c r="H156" s="62" t="s">
        <v>103</v>
      </c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4"/>
      <c r="Y156" s="65">
        <f>Y617</f>
        <v>240000</v>
      </c>
      <c r="Z156" s="66"/>
      <c r="AA156" s="66"/>
      <c r="AB156" s="66"/>
      <c r="AC156" s="66"/>
      <c r="AD156" s="67"/>
    </row>
    <row r="157" spans="2:30" s="5" customFormat="1" ht="18" customHeight="1">
      <c r="B157" s="206"/>
      <c r="C157" s="207"/>
      <c r="D157" s="208"/>
      <c r="E157" s="59">
        <v>4317</v>
      </c>
      <c r="F157" s="60"/>
      <c r="G157" s="61"/>
      <c r="H157" s="62" t="s">
        <v>153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4"/>
      <c r="Y157" s="65">
        <f>Y461</f>
        <v>250000</v>
      </c>
      <c r="Z157" s="66"/>
      <c r="AA157" s="66"/>
      <c r="AB157" s="66"/>
      <c r="AC157" s="66"/>
      <c r="AD157" s="67"/>
    </row>
    <row r="158" spans="2:30" s="5" customFormat="1" ht="18" customHeight="1">
      <c r="B158" s="209"/>
      <c r="C158" s="210"/>
      <c r="D158" s="211"/>
      <c r="E158" s="197">
        <v>4318</v>
      </c>
      <c r="F158" s="198"/>
      <c r="G158" s="199"/>
      <c r="H158" s="200" t="s">
        <v>201</v>
      </c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2"/>
      <c r="Y158" s="260">
        <f>Y297+Y420+Y462+Y618+Y738+Y778</f>
        <v>674300</v>
      </c>
      <c r="Z158" s="258"/>
      <c r="AA158" s="258"/>
      <c r="AB158" s="258"/>
      <c r="AC158" s="258"/>
      <c r="AD158" s="259"/>
    </row>
    <row r="159" spans="2:30" s="5" customFormat="1" ht="18" customHeight="1">
      <c r="B159" s="203">
        <v>432</v>
      </c>
      <c r="C159" s="204"/>
      <c r="D159" s="205"/>
      <c r="E159" s="212"/>
      <c r="F159" s="213"/>
      <c r="G159" s="214"/>
      <c r="H159" s="215" t="s">
        <v>102</v>
      </c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7"/>
      <c r="Y159" s="88">
        <f>SUM(Y160:AD162)</f>
        <v>8335500</v>
      </c>
      <c r="Z159" s="89"/>
      <c r="AA159" s="89"/>
      <c r="AB159" s="89"/>
      <c r="AC159" s="89"/>
      <c r="AD159" s="90"/>
    </row>
    <row r="160" spans="2:30" s="5" customFormat="1" ht="18" customHeight="1">
      <c r="B160" s="206"/>
      <c r="C160" s="207"/>
      <c r="D160" s="208"/>
      <c r="E160" s="59">
        <v>4324</v>
      </c>
      <c r="F160" s="60"/>
      <c r="G160" s="61"/>
      <c r="H160" s="62" t="s">
        <v>58</v>
      </c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4"/>
      <c r="Y160" s="65">
        <f>Y463</f>
        <v>1198500</v>
      </c>
      <c r="Z160" s="66"/>
      <c r="AA160" s="66"/>
      <c r="AB160" s="66"/>
      <c r="AC160" s="66"/>
      <c r="AD160" s="67"/>
    </row>
    <row r="161" spans="1:30" s="5" customFormat="1" ht="18" customHeight="1">
      <c r="B161" s="206"/>
      <c r="C161" s="207"/>
      <c r="D161" s="208"/>
      <c r="E161" s="59">
        <v>4325</v>
      </c>
      <c r="F161" s="60"/>
      <c r="G161" s="61"/>
      <c r="H161" s="312" t="s">
        <v>78</v>
      </c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4"/>
      <c r="Y161" s="65">
        <f>Y464</f>
        <v>358000</v>
      </c>
      <c r="Z161" s="66"/>
      <c r="AA161" s="66"/>
      <c r="AB161" s="66"/>
      <c r="AC161" s="66"/>
      <c r="AD161" s="67"/>
    </row>
    <row r="162" spans="1:30" s="5" customFormat="1" ht="18" customHeight="1">
      <c r="B162" s="209"/>
      <c r="C162" s="210"/>
      <c r="D162" s="211"/>
      <c r="E162" s="197">
        <v>4326</v>
      </c>
      <c r="F162" s="198"/>
      <c r="G162" s="199"/>
      <c r="H162" s="200" t="s">
        <v>108</v>
      </c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Y162" s="260">
        <f>Y465</f>
        <v>6779000</v>
      </c>
      <c r="Z162" s="258"/>
      <c r="AA162" s="258"/>
      <c r="AB162" s="258"/>
      <c r="AC162" s="258"/>
      <c r="AD162" s="259"/>
    </row>
    <row r="163" spans="1:30" s="5" customFormat="1" ht="18" customHeight="1">
      <c r="B163" s="203">
        <v>441</v>
      </c>
      <c r="C163" s="204"/>
      <c r="D163" s="205"/>
      <c r="E163" s="212"/>
      <c r="F163" s="213"/>
      <c r="G163" s="214"/>
      <c r="H163" s="215" t="s">
        <v>35</v>
      </c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7"/>
      <c r="Y163" s="177">
        <f>SUM(Y164:AD167)</f>
        <v>19435780</v>
      </c>
      <c r="Z163" s="178"/>
      <c r="AA163" s="178"/>
      <c r="AB163" s="178"/>
      <c r="AC163" s="178"/>
      <c r="AD163" s="179"/>
    </row>
    <row r="164" spans="1:30" s="5" customFormat="1" ht="18" customHeight="1">
      <c r="B164" s="206"/>
      <c r="C164" s="207"/>
      <c r="D164" s="208"/>
      <c r="E164" s="59">
        <v>4412</v>
      </c>
      <c r="F164" s="60"/>
      <c r="G164" s="61"/>
      <c r="H164" s="62" t="s">
        <v>126</v>
      </c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4"/>
      <c r="Y164" s="318">
        <f>Y467</f>
        <v>13610000</v>
      </c>
      <c r="Z164" s="319"/>
      <c r="AA164" s="319"/>
      <c r="AB164" s="319"/>
      <c r="AC164" s="319"/>
      <c r="AD164" s="320"/>
    </row>
    <row r="165" spans="1:30" s="5" customFormat="1" ht="18" customHeight="1">
      <c r="B165" s="206"/>
      <c r="C165" s="207"/>
      <c r="D165" s="208"/>
      <c r="E165" s="59">
        <v>4413</v>
      </c>
      <c r="F165" s="60"/>
      <c r="G165" s="61"/>
      <c r="H165" s="62" t="s">
        <v>6</v>
      </c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4"/>
      <c r="Y165" s="318">
        <f>Y468</f>
        <v>3315300</v>
      </c>
      <c r="Z165" s="319"/>
      <c r="AA165" s="319"/>
      <c r="AB165" s="319"/>
      <c r="AC165" s="319"/>
      <c r="AD165" s="320"/>
    </row>
    <row r="166" spans="1:30" s="5" customFormat="1" ht="18" customHeight="1">
      <c r="B166" s="206"/>
      <c r="C166" s="207"/>
      <c r="D166" s="208"/>
      <c r="E166" s="59">
        <v>4415</v>
      </c>
      <c r="F166" s="60"/>
      <c r="G166" s="61"/>
      <c r="H166" s="62" t="s">
        <v>7</v>
      </c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4"/>
      <c r="Y166" s="276">
        <f>Y299+Y375+Y422+Y469+Y537+Y576+Y620+Y659+Y706+Y740+Y780+Y820+Y902+Y940+Y1026+Y1065+Y1106+Y1147+Y1194+Y1228+Y1272+Y1309+Y1362+Y860</f>
        <v>1851980</v>
      </c>
      <c r="Z166" s="277"/>
      <c r="AA166" s="277"/>
      <c r="AB166" s="277"/>
      <c r="AC166" s="277"/>
      <c r="AD166" s="324"/>
    </row>
    <row r="167" spans="1:30" s="5" customFormat="1" ht="18" customHeight="1">
      <c r="B167" s="209"/>
      <c r="C167" s="210"/>
      <c r="D167" s="211"/>
      <c r="E167" s="197">
        <v>4416</v>
      </c>
      <c r="F167" s="198"/>
      <c r="G167" s="199"/>
      <c r="H167" s="200" t="s">
        <v>105</v>
      </c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2"/>
      <c r="Y167" s="315">
        <f>Y470</f>
        <v>658500</v>
      </c>
      <c r="Z167" s="316"/>
      <c r="AA167" s="316"/>
      <c r="AB167" s="316"/>
      <c r="AC167" s="316"/>
      <c r="AD167" s="317"/>
    </row>
    <row r="168" spans="1:30" s="5" customFormat="1" ht="18" customHeight="1">
      <c r="B168" s="203">
        <v>46</v>
      </c>
      <c r="C168" s="204"/>
      <c r="D168" s="205"/>
      <c r="E168" s="212"/>
      <c r="F168" s="213"/>
      <c r="G168" s="214"/>
      <c r="H168" s="215" t="s">
        <v>20</v>
      </c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7"/>
      <c r="Y168" s="88">
        <f>SUM(Y169:AD170)</f>
        <v>2552000</v>
      </c>
      <c r="Z168" s="89"/>
      <c r="AA168" s="89"/>
      <c r="AB168" s="89"/>
      <c r="AC168" s="89"/>
      <c r="AD168" s="90"/>
    </row>
    <row r="169" spans="1:30" s="5" customFormat="1" ht="18" customHeight="1">
      <c r="B169" s="206"/>
      <c r="C169" s="207"/>
      <c r="D169" s="208"/>
      <c r="E169" s="59">
        <v>461</v>
      </c>
      <c r="F169" s="60"/>
      <c r="G169" s="61"/>
      <c r="H169" s="62" t="s">
        <v>106</v>
      </c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4"/>
      <c r="Y169" s="65">
        <f>Y476+Y477</f>
        <v>2132000</v>
      </c>
      <c r="Z169" s="66"/>
      <c r="AA169" s="66"/>
      <c r="AB169" s="66"/>
      <c r="AC169" s="66"/>
      <c r="AD169" s="67"/>
    </row>
    <row r="170" spans="1:30" s="5" customFormat="1" ht="18" customHeight="1">
      <c r="B170" s="209"/>
      <c r="C170" s="210"/>
      <c r="D170" s="211"/>
      <c r="E170" s="197">
        <v>463</v>
      </c>
      <c r="F170" s="198"/>
      <c r="G170" s="199"/>
      <c r="H170" s="200" t="s">
        <v>107</v>
      </c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2"/>
      <c r="Y170" s="260">
        <f>Y478+Y479</f>
        <v>420000</v>
      </c>
      <c r="Z170" s="258"/>
      <c r="AA170" s="258"/>
      <c r="AB170" s="258"/>
      <c r="AC170" s="258"/>
      <c r="AD170" s="259"/>
    </row>
    <row r="171" spans="1:30" s="5" customFormat="1" ht="18" customHeight="1">
      <c r="A171" s="8"/>
      <c r="B171" s="203">
        <v>47</v>
      </c>
      <c r="C171" s="204"/>
      <c r="D171" s="205"/>
      <c r="E171" s="212"/>
      <c r="F171" s="213"/>
      <c r="G171" s="214"/>
      <c r="H171" s="215" t="s">
        <v>127</v>
      </c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7"/>
      <c r="Y171" s="88">
        <f>SUM(Y172:AD173)</f>
        <v>430000</v>
      </c>
      <c r="Z171" s="89"/>
      <c r="AA171" s="89"/>
      <c r="AB171" s="89"/>
      <c r="AC171" s="89"/>
      <c r="AD171" s="90"/>
    </row>
    <row r="172" spans="1:30" s="5" customFormat="1" ht="18" customHeight="1">
      <c r="A172" s="8"/>
      <c r="B172" s="206"/>
      <c r="C172" s="207"/>
      <c r="D172" s="208"/>
      <c r="E172" s="59">
        <v>4711</v>
      </c>
      <c r="F172" s="60"/>
      <c r="G172" s="61"/>
      <c r="H172" s="62" t="s">
        <v>36</v>
      </c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4"/>
      <c r="Y172" s="65">
        <f>Y481</f>
        <v>280000</v>
      </c>
      <c r="Z172" s="66"/>
      <c r="AA172" s="66"/>
      <c r="AB172" s="66"/>
      <c r="AC172" s="66"/>
      <c r="AD172" s="67"/>
    </row>
    <row r="173" spans="1:30" s="5" customFormat="1" ht="18" customHeight="1" thickBot="1">
      <c r="A173" s="8"/>
      <c r="B173" s="209"/>
      <c r="C173" s="210"/>
      <c r="D173" s="211"/>
      <c r="E173" s="197">
        <v>4721</v>
      </c>
      <c r="F173" s="198"/>
      <c r="G173" s="199"/>
      <c r="H173" s="200" t="s">
        <v>40</v>
      </c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2"/>
      <c r="Y173" s="260">
        <f>Y482</f>
        <v>150000</v>
      </c>
      <c r="Z173" s="258"/>
      <c r="AA173" s="258"/>
      <c r="AB173" s="258"/>
      <c r="AC173" s="258"/>
      <c r="AD173" s="259"/>
    </row>
    <row r="174" spans="1:30" s="5" customFormat="1" ht="30" customHeight="1" thickTop="1" thickBot="1">
      <c r="A174" s="10"/>
      <c r="B174" s="306">
        <v>4</v>
      </c>
      <c r="C174" s="307"/>
      <c r="D174" s="308"/>
      <c r="E174" s="249" t="s">
        <v>128</v>
      </c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  <c r="X174" s="251"/>
      <c r="Y174" s="246">
        <f>Y112+Y118+Y123+Y128+Y137+Y141+Y143+Y145+Y152+Y159+Y163+Y168+Y171</f>
        <v>49032390</v>
      </c>
      <c r="Z174" s="247"/>
      <c r="AA174" s="247"/>
      <c r="AB174" s="247"/>
      <c r="AC174" s="247"/>
      <c r="AD174" s="248"/>
    </row>
    <row r="175" spans="1:30" s="5" customFormat="1" ht="18" customHeight="1"/>
    <row r="176" spans="1:30" s="5" customFormat="1" ht="18" customHeight="1"/>
    <row r="177" spans="1:30" s="5" customFormat="1" ht="18" customHeight="1"/>
    <row r="178" spans="1:30" s="5" customFormat="1" ht="18" customHeight="1"/>
    <row r="179" spans="1:30" s="5" customFormat="1" ht="18" customHeight="1"/>
    <row r="180" spans="1:30" s="5" customFormat="1" ht="18" customHeight="1"/>
    <row r="181" spans="1:30" s="5" customFormat="1" ht="18" customHeight="1"/>
    <row r="182" spans="1:30" s="5" customFormat="1" ht="18" customHeight="1"/>
    <row r="183" spans="1:30" s="5" customFormat="1" ht="18" customHeight="1"/>
    <row r="184" spans="1:30" s="5" customFormat="1" ht="18" customHeight="1"/>
    <row r="185" spans="1:30" s="5" customFormat="1" ht="18" customHeight="1"/>
    <row r="186" spans="1:30" s="5" customFormat="1" ht="18" customHeight="1"/>
    <row r="187" spans="1:30" s="5" customFormat="1" ht="18" customHeight="1"/>
    <row r="188" spans="1:30" s="5" customFormat="1" ht="18" customHeight="1">
      <c r="A188" s="68" t="s">
        <v>68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</row>
    <row r="189" spans="1:30" s="5" customFormat="1" ht="18" customHeight="1">
      <c r="A189" s="49" t="s">
        <v>204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</row>
    <row r="190" spans="1:30" s="5" customFormat="1" ht="18" customHeight="1">
      <c r="A190" s="49" t="s">
        <v>163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</row>
    <row r="191" spans="1:30" s="5" customFormat="1" ht="18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</row>
    <row r="192" spans="1:30" s="5" customFormat="1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s="5" customFormat="1" ht="18" customHeight="1">
      <c r="A193" s="68" t="s">
        <v>69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</row>
    <row r="194" spans="1:30" s="5" customFormat="1" ht="18" customHeight="1">
      <c r="A194" s="49" t="s">
        <v>212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</row>
    <row r="195" spans="1:30" s="5" customFormat="1" ht="18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</row>
    <row r="196" spans="1:30" s="5" customFormat="1" ht="18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</row>
    <row r="197" spans="1:30" s="5" customFormat="1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s="5" customFormat="1" ht="18" customHeight="1">
      <c r="A198" s="68" t="s">
        <v>70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</row>
    <row r="199" spans="1:30" s="5" customFormat="1" ht="18" customHeight="1">
      <c r="A199" s="49" t="s">
        <v>164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</row>
    <row r="200" spans="1:30" s="5" customFormat="1" ht="18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</row>
    <row r="201" spans="1:30" s="5" customFormat="1" ht="18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</row>
    <row r="202" spans="1:30" s="5" customFormat="1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s="5" customFormat="1" ht="18" customHeight="1">
      <c r="A203" s="68" t="s">
        <v>71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</row>
    <row r="204" spans="1:30" s="5" customFormat="1" ht="18" customHeight="1">
      <c r="A204" s="49" t="s">
        <v>205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</row>
    <row r="205" spans="1:30" s="5" customFormat="1" ht="18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</row>
    <row r="206" spans="1:30" s="5" customFormat="1" ht="18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</row>
    <row r="207" spans="1:30" s="5" customFormat="1" ht="18" customHeight="1">
      <c r="A207" s="49" t="s">
        <v>165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</row>
    <row r="208" spans="1:30" s="5" customFormat="1" ht="28.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</row>
    <row r="209" spans="1:30" s="5" customFormat="1" ht="20.25" customHeight="1">
      <c r="A209" s="49" t="s">
        <v>206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</row>
    <row r="210" spans="1:30" s="5" customFormat="1" ht="18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</row>
    <row r="211" spans="1:30" s="5" customFormat="1" ht="24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</row>
    <row r="212" spans="1:30" s="5" customFormat="1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s="5" customFormat="1" ht="18" customHeight="1">
      <c r="A213" s="68" t="s">
        <v>72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</row>
    <row r="214" spans="1:30" s="5" customFormat="1" ht="18" customHeight="1">
      <c r="A214" s="49" t="s">
        <v>207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</row>
    <row r="215" spans="1:30" s="5" customFormat="1" ht="18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</row>
    <row r="216" spans="1:30" s="5" customFormat="1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s="5" customFormat="1" ht="18" customHeight="1">
      <c r="A217" s="68" t="s">
        <v>73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</row>
    <row r="218" spans="1:30" s="5" customFormat="1" ht="18" customHeight="1">
      <c r="A218" s="49" t="s">
        <v>166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</row>
    <row r="219" spans="1:30" s="5" customFormat="1" ht="18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</row>
    <row r="220" spans="1:30" s="5" customFormat="1" ht="18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</row>
    <row r="221" spans="1:30" s="5" customFormat="1" ht="23.25" customHeight="1">
      <c r="A221" s="49" t="s">
        <v>213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</row>
    <row r="222" spans="1:30" s="5" customFormat="1" ht="18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</row>
    <row r="223" spans="1:30" s="5" customFormat="1" ht="18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</row>
    <row r="224" spans="1:30" s="5" customFormat="1" ht="9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s="5" customFormat="1" ht="18" customHeight="1">
      <c r="A225" s="68" t="s">
        <v>74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</row>
    <row r="226" spans="1:30" s="5" customFormat="1" ht="18" customHeight="1">
      <c r="A226" s="49" t="s">
        <v>208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</row>
    <row r="227" spans="1:30" s="5" customFormat="1" ht="18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</row>
    <row r="228" spans="1:30" s="5" customFormat="1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s="5" customFormat="1" ht="18" customHeight="1">
      <c r="A229" s="68" t="s">
        <v>75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</row>
    <row r="230" spans="1:30" s="5" customFormat="1" ht="18" customHeight="1">
      <c r="A230" s="18" t="s">
        <v>167</v>
      </c>
      <c r="B230" s="18"/>
      <c r="C230" s="18"/>
      <c r="D230" s="18"/>
      <c r="E230" s="18"/>
      <c r="F230" s="18"/>
      <c r="G230" s="18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s="5" customFormat="1" ht="18" customHeight="1">
      <c r="A231" s="1"/>
      <c r="B231" s="2"/>
      <c r="C231" s="1"/>
      <c r="D231" s="2"/>
      <c r="E231" s="2"/>
      <c r="F231" s="1"/>
      <c r="G231" s="3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s="5" customFormat="1" ht="18" customHeight="1">
      <c r="A232" s="68" t="s">
        <v>15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</row>
    <row r="233" spans="1:30" s="5" customFormat="1" ht="18" customHeight="1">
      <c r="A233" s="49" t="s">
        <v>209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</row>
    <row r="234" spans="1:30" s="5" customFormat="1" ht="18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</row>
    <row r="235" spans="1:30" s="5" customFormat="1" ht="18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</row>
    <row r="236" spans="1:30" s="5" customFormat="1" ht="24" customHeight="1">
      <c r="A236" s="49" t="s">
        <v>109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</row>
    <row r="237" spans="1:30" s="5" customFormat="1" ht="18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</row>
    <row r="238" spans="1:30" s="5" customFormat="1" ht="18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s="5" customFormat="1" ht="18" customHeight="1">
      <c r="A239" s="68" t="s">
        <v>16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</row>
    <row r="240" spans="1:30" s="5" customFormat="1" ht="18" customHeight="1">
      <c r="A240" s="49" t="s">
        <v>210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</row>
    <row r="241" spans="1:30" s="5" customFormat="1" ht="18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</row>
    <row r="242" spans="1:30" s="5" customFormat="1" ht="26.25" customHeight="1">
      <c r="A242" s="49" t="s">
        <v>11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</row>
    <row r="243" spans="1:30" s="5" customFormat="1" ht="18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</row>
    <row r="244" spans="1:30" s="5" customFormat="1" ht="18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</row>
    <row r="245" spans="1:30" s="5" customFormat="1" ht="18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s="5" customFormat="1" ht="18" customHeight="1">
      <c r="A246" s="68" t="s">
        <v>17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</row>
    <row r="247" spans="1:30" s="5" customFormat="1" ht="18" customHeight="1">
      <c r="A247" s="49" t="s">
        <v>168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</row>
    <row r="248" spans="1:30" s="5" customFormat="1" ht="18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</row>
    <row r="249" spans="1:30" s="5" customFormat="1" ht="18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s="5" customFormat="1" ht="18" customHeight="1">
      <c r="A250" s="68" t="s">
        <v>76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</row>
    <row r="251" spans="1:30" s="5" customFormat="1" ht="23.25" customHeight="1">
      <c r="A251" s="49" t="s">
        <v>82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</row>
    <row r="252" spans="1:30" s="5" customFormat="1" ht="18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</row>
    <row r="253" spans="1:30" s="5" customFormat="1" ht="18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</row>
    <row r="254" spans="1:30" s="5" customFormat="1" ht="18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s="5" customFormat="1" ht="18" customHeight="1">
      <c r="A255" s="68" t="s">
        <v>21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</row>
    <row r="256" spans="1:30" s="5" customFormat="1" ht="21" customHeight="1">
      <c r="A256" s="49" t="s">
        <v>169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</row>
    <row r="257" spans="1:30" s="5" customFormat="1" ht="18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</row>
    <row r="258" spans="1:30" s="5" customFormat="1" ht="18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</row>
    <row r="259" spans="1:30" s="5" customFormat="1" ht="18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</row>
    <row r="260" spans="1:30" s="5" customFormat="1" ht="18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</row>
    <row r="261" spans="1:30" s="5" customFormat="1" ht="18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s="5" customFormat="1" ht="18" customHeight="1">
      <c r="A262" s="1"/>
      <c r="B262" s="19" t="s">
        <v>66</v>
      </c>
      <c r="C262" s="1"/>
      <c r="D262" s="2"/>
      <c r="E262" s="2"/>
      <c r="F262" s="1"/>
      <c r="G262" s="3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s="5" customFormat="1" ht="18" customHeight="1">
      <c r="A263" s="1"/>
      <c r="B263" s="2"/>
      <c r="C263" s="1"/>
      <c r="D263" s="2"/>
      <c r="E263" s="2"/>
      <c r="F263" s="1"/>
      <c r="G263" s="3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s="5" customFormat="1" ht="18" customHeight="1">
      <c r="A264" s="68" t="s">
        <v>170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</row>
    <row r="265" spans="1:30" s="5" customFormat="1" ht="18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s="5" customFormat="1" ht="18" customHeight="1">
      <c r="A266" s="49" t="s">
        <v>211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</row>
    <row r="267" spans="1:30" s="5" customFormat="1" ht="18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</row>
    <row r="268" spans="1:30" s="5" customFormat="1" ht="18" customHeight="1"/>
    <row r="269" spans="1:30" s="5" customFormat="1" ht="18" customHeight="1"/>
    <row r="270" spans="1:30" s="5" customFormat="1" ht="18" customHeight="1"/>
    <row r="271" spans="1:30" s="5" customFormat="1" ht="18" customHeight="1"/>
    <row r="272" spans="1:30" s="5" customFormat="1" ht="18" customHeight="1">
      <c r="B272" s="145" t="s">
        <v>130</v>
      </c>
      <c r="C272" s="146"/>
      <c r="D272" s="146" t="s">
        <v>131</v>
      </c>
      <c r="E272" s="146"/>
      <c r="F272" s="146" t="s">
        <v>132</v>
      </c>
      <c r="G272" s="146"/>
      <c r="H272" s="146" t="s">
        <v>132</v>
      </c>
      <c r="I272" s="146"/>
      <c r="J272" s="149" t="s">
        <v>134</v>
      </c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 t="s">
        <v>133</v>
      </c>
      <c r="Z272" s="149"/>
      <c r="AA272" s="149"/>
      <c r="AB272" s="149"/>
      <c r="AC272" s="149"/>
      <c r="AD272" s="151"/>
    </row>
    <row r="273" spans="2:30" s="5" customFormat="1" ht="18" customHeight="1">
      <c r="B273" s="147"/>
      <c r="C273" s="148"/>
      <c r="D273" s="148"/>
      <c r="E273" s="148"/>
      <c r="F273" s="148"/>
      <c r="G273" s="148"/>
      <c r="H273" s="148"/>
      <c r="I273" s="148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2"/>
    </row>
    <row r="274" spans="2:30" s="5" customFormat="1" ht="18" customHeight="1">
      <c r="B274" s="137">
        <v>1</v>
      </c>
      <c r="C274" s="138"/>
      <c r="D274" s="141" t="s">
        <v>135</v>
      </c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2"/>
    </row>
    <row r="275" spans="2:30" s="5" customFormat="1" ht="18" customHeight="1">
      <c r="B275" s="139"/>
      <c r="C275" s="140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4"/>
    </row>
    <row r="276" spans="2:30" s="5" customFormat="1" ht="18" customHeight="1">
      <c r="B276" s="76"/>
      <c r="C276" s="77"/>
      <c r="D276" s="77"/>
      <c r="E276" s="77"/>
      <c r="F276" s="86">
        <v>411</v>
      </c>
      <c r="G276" s="86"/>
      <c r="H276" s="103" t="s">
        <v>0</v>
      </c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88">
        <f>SUM(Y277:Y281)</f>
        <v>567800</v>
      </c>
      <c r="Z276" s="89"/>
      <c r="AA276" s="89"/>
      <c r="AB276" s="89"/>
      <c r="AC276" s="89"/>
      <c r="AD276" s="90"/>
    </row>
    <row r="277" spans="2:30" s="5" customFormat="1" ht="18" customHeight="1">
      <c r="B277" s="82"/>
      <c r="C277" s="83"/>
      <c r="D277" s="81">
        <v>111</v>
      </c>
      <c r="E277" s="81"/>
      <c r="F277" s="99"/>
      <c r="G277" s="99"/>
      <c r="H277" s="80">
        <v>4111</v>
      </c>
      <c r="I277" s="80"/>
      <c r="J277" s="80"/>
      <c r="K277" s="28" t="s">
        <v>37</v>
      </c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100">
        <v>328900</v>
      </c>
      <c r="Z277" s="100"/>
      <c r="AA277" s="100"/>
      <c r="AB277" s="100"/>
      <c r="AC277" s="100"/>
      <c r="AD277" s="101"/>
    </row>
    <row r="278" spans="2:30" s="5" customFormat="1" ht="18" customHeight="1">
      <c r="B278" s="82"/>
      <c r="C278" s="83"/>
      <c r="D278" s="81">
        <v>111</v>
      </c>
      <c r="E278" s="81"/>
      <c r="F278" s="99"/>
      <c r="G278" s="99"/>
      <c r="H278" s="80">
        <v>4112</v>
      </c>
      <c r="I278" s="80"/>
      <c r="J278" s="80"/>
      <c r="K278" s="136" t="s">
        <v>118</v>
      </c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00">
        <v>54300</v>
      </c>
      <c r="Z278" s="100"/>
      <c r="AA278" s="100"/>
      <c r="AB278" s="100"/>
      <c r="AC278" s="100"/>
      <c r="AD278" s="101"/>
    </row>
    <row r="279" spans="2:30" s="5" customFormat="1" ht="18" customHeight="1">
      <c r="B279" s="82"/>
      <c r="C279" s="83"/>
      <c r="D279" s="81">
        <v>111</v>
      </c>
      <c r="E279" s="81"/>
      <c r="F279" s="99"/>
      <c r="G279" s="99"/>
      <c r="H279" s="80">
        <v>4113</v>
      </c>
      <c r="I279" s="80"/>
      <c r="J279" s="80"/>
      <c r="K279" s="28" t="s">
        <v>53</v>
      </c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100">
        <v>120800</v>
      </c>
      <c r="Z279" s="100"/>
      <c r="AA279" s="100"/>
      <c r="AB279" s="100"/>
      <c r="AC279" s="100"/>
      <c r="AD279" s="101"/>
    </row>
    <row r="280" spans="2:30" s="5" customFormat="1" ht="18" customHeight="1">
      <c r="B280" s="82"/>
      <c r="C280" s="83"/>
      <c r="D280" s="81">
        <v>111</v>
      </c>
      <c r="E280" s="81"/>
      <c r="F280" s="99"/>
      <c r="G280" s="99"/>
      <c r="H280" s="80">
        <v>4114</v>
      </c>
      <c r="I280" s="80"/>
      <c r="J280" s="80"/>
      <c r="K280" s="28" t="s">
        <v>54</v>
      </c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100">
        <v>55700</v>
      </c>
      <c r="Z280" s="100"/>
      <c r="AA280" s="100"/>
      <c r="AB280" s="100"/>
      <c r="AC280" s="100"/>
      <c r="AD280" s="101"/>
    </row>
    <row r="281" spans="2:30" s="5" customFormat="1" ht="18" customHeight="1">
      <c r="B281" s="133"/>
      <c r="C281" s="134"/>
      <c r="D281" s="120">
        <v>111</v>
      </c>
      <c r="E281" s="120"/>
      <c r="F281" s="119"/>
      <c r="G281" s="119"/>
      <c r="H281" s="117">
        <v>4115</v>
      </c>
      <c r="I281" s="117"/>
      <c r="J281" s="117"/>
      <c r="K281" s="118" t="s">
        <v>160</v>
      </c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36">
        <v>8100</v>
      </c>
      <c r="Z281" s="36"/>
      <c r="AA281" s="36"/>
      <c r="AB281" s="36"/>
      <c r="AC281" s="36"/>
      <c r="AD281" s="37"/>
    </row>
    <row r="282" spans="2:30" s="5" customFormat="1" ht="18" customHeight="1">
      <c r="B282" s="76"/>
      <c r="C282" s="77"/>
      <c r="D282" s="77"/>
      <c r="E282" s="77"/>
      <c r="F282" s="86">
        <v>412</v>
      </c>
      <c r="G282" s="86"/>
      <c r="H282" s="103" t="s">
        <v>1</v>
      </c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88">
        <f>SUM(Y283:Y284)</f>
        <v>25500</v>
      </c>
      <c r="Z282" s="89"/>
      <c r="AA282" s="89"/>
      <c r="AB282" s="89"/>
      <c r="AC282" s="89"/>
      <c r="AD282" s="90"/>
    </row>
    <row r="283" spans="2:30" s="5" customFormat="1" ht="18" customHeight="1">
      <c r="B283" s="82"/>
      <c r="C283" s="83"/>
      <c r="D283" s="81">
        <v>111</v>
      </c>
      <c r="E283" s="81"/>
      <c r="F283" s="99"/>
      <c r="G283" s="99"/>
      <c r="H283" s="80">
        <v>4123</v>
      </c>
      <c r="I283" s="80"/>
      <c r="J283" s="80"/>
      <c r="K283" s="28" t="s">
        <v>33</v>
      </c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100">
        <v>22500</v>
      </c>
      <c r="Z283" s="100"/>
      <c r="AA283" s="100"/>
      <c r="AB283" s="100"/>
      <c r="AC283" s="100"/>
      <c r="AD283" s="101"/>
    </row>
    <row r="284" spans="2:30" s="5" customFormat="1" ht="18" customHeight="1">
      <c r="B284" s="133"/>
      <c r="C284" s="134"/>
      <c r="D284" s="120">
        <v>111</v>
      </c>
      <c r="E284" s="120"/>
      <c r="F284" s="119"/>
      <c r="G284" s="119"/>
      <c r="H284" s="117">
        <v>4127</v>
      </c>
      <c r="I284" s="117"/>
      <c r="J284" s="117"/>
      <c r="K284" s="135" t="s">
        <v>34</v>
      </c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36">
        <v>3000</v>
      </c>
      <c r="Z284" s="36"/>
      <c r="AA284" s="36"/>
      <c r="AB284" s="36"/>
      <c r="AC284" s="36"/>
      <c r="AD284" s="37"/>
    </row>
    <row r="285" spans="2:30" s="5" customFormat="1" ht="18" customHeight="1">
      <c r="B285" s="76"/>
      <c r="C285" s="77"/>
      <c r="D285" s="77"/>
      <c r="E285" s="77"/>
      <c r="F285" s="86">
        <v>413</v>
      </c>
      <c r="G285" s="86"/>
      <c r="H285" s="103" t="s">
        <v>2</v>
      </c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88">
        <f>SUM(Y286:Y287)</f>
        <v>7450</v>
      </c>
      <c r="Z285" s="89"/>
      <c r="AA285" s="89"/>
      <c r="AB285" s="89"/>
      <c r="AC285" s="89"/>
      <c r="AD285" s="90"/>
    </row>
    <row r="286" spans="2:30" s="5" customFormat="1" ht="18" customHeight="1">
      <c r="B286" s="82"/>
      <c r="C286" s="83"/>
      <c r="D286" s="81">
        <v>111</v>
      </c>
      <c r="E286" s="81"/>
      <c r="F286" s="99"/>
      <c r="G286" s="99"/>
      <c r="H286" s="80">
        <v>4131</v>
      </c>
      <c r="I286" s="80"/>
      <c r="J286" s="80"/>
      <c r="K286" s="28" t="s">
        <v>88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100">
        <v>7000</v>
      </c>
      <c r="Z286" s="100"/>
      <c r="AA286" s="100"/>
      <c r="AB286" s="100"/>
      <c r="AC286" s="100"/>
      <c r="AD286" s="101"/>
    </row>
    <row r="287" spans="2:30" s="5" customFormat="1" ht="18" customHeight="1">
      <c r="B287" s="133"/>
      <c r="C287" s="134"/>
      <c r="D287" s="120">
        <v>111</v>
      </c>
      <c r="E287" s="120"/>
      <c r="F287" s="119"/>
      <c r="G287" s="119"/>
      <c r="H287" s="117">
        <v>4133</v>
      </c>
      <c r="I287" s="117"/>
      <c r="J287" s="117"/>
      <c r="K287" s="135" t="s">
        <v>89</v>
      </c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36">
        <v>450</v>
      </c>
      <c r="Z287" s="36"/>
      <c r="AA287" s="36"/>
      <c r="AB287" s="36"/>
      <c r="AC287" s="36"/>
      <c r="AD287" s="37"/>
    </row>
    <row r="288" spans="2:30" s="5" customFormat="1" ht="18" customHeight="1">
      <c r="B288" s="76"/>
      <c r="C288" s="77"/>
      <c r="D288" s="77"/>
      <c r="E288" s="77"/>
      <c r="F288" s="86">
        <v>414</v>
      </c>
      <c r="G288" s="86"/>
      <c r="H288" s="103" t="s">
        <v>92</v>
      </c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88">
        <f>SUM(Y289:Y295)</f>
        <v>217500</v>
      </c>
      <c r="Z288" s="89"/>
      <c r="AA288" s="89"/>
      <c r="AB288" s="89"/>
      <c r="AC288" s="89"/>
      <c r="AD288" s="90"/>
    </row>
    <row r="289" spans="2:30" s="5" customFormat="1" ht="18" customHeight="1">
      <c r="B289" s="82"/>
      <c r="C289" s="83"/>
      <c r="D289" s="81">
        <v>111</v>
      </c>
      <c r="E289" s="81"/>
      <c r="F289" s="99"/>
      <c r="G289" s="99"/>
      <c r="H289" s="80">
        <v>4141</v>
      </c>
      <c r="I289" s="80"/>
      <c r="J289" s="80"/>
      <c r="K289" s="28" t="s">
        <v>94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100">
        <v>18000</v>
      </c>
      <c r="Z289" s="100"/>
      <c r="AA289" s="100"/>
      <c r="AB289" s="100"/>
      <c r="AC289" s="100"/>
      <c r="AD289" s="101"/>
    </row>
    <row r="290" spans="2:30" s="5" customFormat="1" ht="18" customHeight="1">
      <c r="B290" s="82"/>
      <c r="C290" s="83"/>
      <c r="D290" s="81">
        <v>111</v>
      </c>
      <c r="E290" s="81"/>
      <c r="F290" s="99"/>
      <c r="G290" s="99"/>
      <c r="H290" s="80">
        <v>4142</v>
      </c>
      <c r="I290" s="80"/>
      <c r="J290" s="80"/>
      <c r="K290" s="136" t="s">
        <v>101</v>
      </c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00">
        <v>7000</v>
      </c>
      <c r="Z290" s="100"/>
      <c r="AA290" s="100"/>
      <c r="AB290" s="100"/>
      <c r="AC290" s="100"/>
      <c r="AD290" s="101"/>
    </row>
    <row r="291" spans="2:30" s="5" customFormat="1" ht="18" customHeight="1">
      <c r="B291" s="82"/>
      <c r="C291" s="83"/>
      <c r="D291" s="81">
        <v>111</v>
      </c>
      <c r="E291" s="81"/>
      <c r="F291" s="99"/>
      <c r="G291" s="99"/>
      <c r="H291" s="80">
        <v>4143</v>
      </c>
      <c r="I291" s="80"/>
      <c r="J291" s="80"/>
      <c r="K291" s="28" t="s">
        <v>90</v>
      </c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100">
        <v>18000</v>
      </c>
      <c r="Z291" s="100"/>
      <c r="AA291" s="100"/>
      <c r="AB291" s="100"/>
      <c r="AC291" s="100"/>
      <c r="AD291" s="101"/>
    </row>
    <row r="292" spans="2:30" s="5" customFormat="1" ht="18" customHeight="1">
      <c r="B292" s="82"/>
      <c r="C292" s="83"/>
      <c r="D292" s="81">
        <v>111</v>
      </c>
      <c r="E292" s="81"/>
      <c r="F292" s="99"/>
      <c r="G292" s="99"/>
      <c r="H292" s="80">
        <v>4146</v>
      </c>
      <c r="I292" s="80"/>
      <c r="J292" s="80"/>
      <c r="K292" s="28" t="s">
        <v>98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100">
        <v>2000</v>
      </c>
      <c r="Z292" s="100"/>
      <c r="AA292" s="100"/>
      <c r="AB292" s="100"/>
      <c r="AC292" s="100"/>
      <c r="AD292" s="101"/>
    </row>
    <row r="293" spans="2:30" s="5" customFormat="1" ht="18" customHeight="1">
      <c r="B293" s="82"/>
      <c r="C293" s="83"/>
      <c r="D293" s="81">
        <v>111</v>
      </c>
      <c r="E293" s="81"/>
      <c r="F293" s="99"/>
      <c r="G293" s="99"/>
      <c r="H293" s="80">
        <v>4147</v>
      </c>
      <c r="I293" s="80"/>
      <c r="J293" s="80"/>
      <c r="K293" s="28" t="s">
        <v>95</v>
      </c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100">
        <v>21000</v>
      </c>
      <c r="Z293" s="100"/>
      <c r="AA293" s="100"/>
      <c r="AB293" s="100"/>
      <c r="AC293" s="100"/>
      <c r="AD293" s="101"/>
    </row>
    <row r="294" spans="2:30" s="5" customFormat="1" ht="18" customHeight="1">
      <c r="B294" s="82"/>
      <c r="C294" s="83"/>
      <c r="D294" s="154">
        <v>111</v>
      </c>
      <c r="E294" s="154"/>
      <c r="F294" s="99"/>
      <c r="G294" s="99"/>
      <c r="H294" s="155">
        <v>4148</v>
      </c>
      <c r="I294" s="155"/>
      <c r="J294" s="155"/>
      <c r="K294" s="156" t="s">
        <v>99</v>
      </c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7">
        <v>1000</v>
      </c>
      <c r="Z294" s="157"/>
      <c r="AA294" s="157"/>
      <c r="AB294" s="157"/>
      <c r="AC294" s="157"/>
      <c r="AD294" s="158"/>
    </row>
    <row r="295" spans="2:30" s="5" customFormat="1" ht="18" customHeight="1">
      <c r="B295" s="133"/>
      <c r="C295" s="134"/>
      <c r="D295" s="120">
        <v>111</v>
      </c>
      <c r="E295" s="120"/>
      <c r="F295" s="119"/>
      <c r="G295" s="119"/>
      <c r="H295" s="117">
        <v>4149</v>
      </c>
      <c r="I295" s="117"/>
      <c r="J295" s="117"/>
      <c r="K295" s="118" t="s">
        <v>91</v>
      </c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36">
        <v>150500</v>
      </c>
      <c r="Z295" s="36"/>
      <c r="AA295" s="36"/>
      <c r="AB295" s="36"/>
      <c r="AC295" s="36"/>
      <c r="AD295" s="37"/>
    </row>
    <row r="296" spans="2:30" s="5" customFormat="1" ht="41.25" customHeight="1">
      <c r="B296" s="76"/>
      <c r="C296" s="77"/>
      <c r="D296" s="77"/>
      <c r="E296" s="77"/>
      <c r="F296" s="86">
        <v>431</v>
      </c>
      <c r="G296" s="86"/>
      <c r="H296" s="96" t="s">
        <v>4</v>
      </c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8"/>
      <c r="Y296" s="88">
        <f>SUM(Y297:Y297)</f>
        <v>12000</v>
      </c>
      <c r="Z296" s="89"/>
      <c r="AA296" s="89"/>
      <c r="AB296" s="89"/>
      <c r="AC296" s="89"/>
      <c r="AD296" s="90"/>
    </row>
    <row r="297" spans="2:30" s="5" customFormat="1" ht="18" customHeight="1">
      <c r="B297" s="82"/>
      <c r="C297" s="83"/>
      <c r="D297" s="81">
        <v>111</v>
      </c>
      <c r="E297" s="81"/>
      <c r="F297" s="99"/>
      <c r="G297" s="99"/>
      <c r="H297" s="80">
        <v>4318</v>
      </c>
      <c r="I297" s="80"/>
      <c r="J297" s="80"/>
      <c r="K297" s="28" t="s">
        <v>201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100">
        <v>12000</v>
      </c>
      <c r="Z297" s="100"/>
      <c r="AA297" s="100"/>
      <c r="AB297" s="100"/>
      <c r="AC297" s="100"/>
      <c r="AD297" s="101"/>
    </row>
    <row r="298" spans="2:30" s="5" customFormat="1" ht="18" customHeight="1">
      <c r="B298" s="76"/>
      <c r="C298" s="77"/>
      <c r="D298" s="77"/>
      <c r="E298" s="77"/>
      <c r="F298" s="86">
        <v>441</v>
      </c>
      <c r="G298" s="86"/>
      <c r="H298" s="103" t="s">
        <v>35</v>
      </c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88">
        <f>SUM(Y299:Y299)</f>
        <v>15060</v>
      </c>
      <c r="Z298" s="89"/>
      <c r="AA298" s="89"/>
      <c r="AB298" s="89"/>
      <c r="AC298" s="89"/>
      <c r="AD298" s="90"/>
    </row>
    <row r="299" spans="2:30" s="5" customFormat="1" ht="18" customHeight="1">
      <c r="B299" s="78"/>
      <c r="C299" s="79"/>
      <c r="D299" s="102">
        <v>112</v>
      </c>
      <c r="E299" s="102"/>
      <c r="F299" s="87"/>
      <c r="G299" s="87"/>
      <c r="H299" s="104">
        <v>4415</v>
      </c>
      <c r="I299" s="104"/>
      <c r="J299" s="104"/>
      <c r="K299" s="28" t="s">
        <v>7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91">
        <v>15060</v>
      </c>
      <c r="Z299" s="91"/>
      <c r="AA299" s="91"/>
      <c r="AB299" s="91"/>
      <c r="AC299" s="91"/>
      <c r="AD299" s="92"/>
    </row>
    <row r="300" spans="2:30" s="5" customFormat="1" ht="18" customHeight="1">
      <c r="B300" s="105">
        <v>1</v>
      </c>
      <c r="C300" s="106"/>
      <c r="D300" s="109" t="s">
        <v>136</v>
      </c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11">
        <f>Y276+Y282+Y285+Y288+Y296+Y298</f>
        <v>845310</v>
      </c>
      <c r="Z300" s="112"/>
      <c r="AA300" s="112"/>
      <c r="AB300" s="112"/>
      <c r="AC300" s="112"/>
      <c r="AD300" s="113"/>
    </row>
    <row r="301" spans="2:30" s="5" customFormat="1" ht="18" customHeight="1">
      <c r="B301" s="107"/>
      <c r="C301" s="108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4"/>
      <c r="Z301" s="115"/>
      <c r="AA301" s="115"/>
      <c r="AB301" s="115"/>
      <c r="AC301" s="115"/>
      <c r="AD301" s="116"/>
    </row>
    <row r="302" spans="2:30" s="5" customFormat="1" ht="18" customHeight="1"/>
    <row r="303" spans="2:30" s="5" customFormat="1" ht="18" customHeight="1"/>
    <row r="304" spans="2:30" s="5" customFormat="1" ht="18" customHeight="1"/>
    <row r="305" spans="2:30" s="5" customFormat="1" ht="18" customHeight="1"/>
    <row r="306" spans="2:30" s="5" customFormat="1" ht="18" customHeight="1"/>
    <row r="307" spans="2:30" s="5" customFormat="1" ht="18" customHeight="1"/>
    <row r="308" spans="2:30" s="5" customFormat="1" ht="18" customHeight="1"/>
    <row r="309" spans="2:30" s="5" customFormat="1" ht="18" customHeight="1"/>
    <row r="310" spans="2:30" s="5" customFormat="1" ht="18" customHeight="1"/>
    <row r="311" spans="2:30" s="5" customFormat="1" ht="18" customHeight="1"/>
    <row r="312" spans="2:30" s="5" customFormat="1" ht="18" customHeight="1">
      <c r="B312" s="145" t="s">
        <v>130</v>
      </c>
      <c r="C312" s="146"/>
      <c r="D312" s="146" t="s">
        <v>131</v>
      </c>
      <c r="E312" s="146"/>
      <c r="F312" s="146" t="s">
        <v>132</v>
      </c>
      <c r="G312" s="146"/>
      <c r="H312" s="146" t="s">
        <v>132</v>
      </c>
      <c r="I312" s="146"/>
      <c r="J312" s="149" t="s">
        <v>134</v>
      </c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 t="s">
        <v>133</v>
      </c>
      <c r="Z312" s="149"/>
      <c r="AA312" s="149"/>
      <c r="AB312" s="149"/>
      <c r="AC312" s="149"/>
      <c r="AD312" s="151"/>
    </row>
    <row r="313" spans="2:30" s="5" customFormat="1" ht="18" customHeight="1">
      <c r="B313" s="147"/>
      <c r="C313" s="148"/>
      <c r="D313" s="148"/>
      <c r="E313" s="148"/>
      <c r="F313" s="148"/>
      <c r="G313" s="148"/>
      <c r="H313" s="148"/>
      <c r="I313" s="148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2"/>
    </row>
    <row r="314" spans="2:30" s="5" customFormat="1" ht="18" customHeight="1">
      <c r="B314" s="137">
        <v>2</v>
      </c>
      <c r="C314" s="138"/>
      <c r="D314" s="141" t="s">
        <v>62</v>
      </c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2"/>
    </row>
    <row r="315" spans="2:30" s="5" customFormat="1" ht="18" customHeight="1">
      <c r="B315" s="139"/>
      <c r="C315" s="140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4"/>
    </row>
    <row r="316" spans="2:30" s="5" customFormat="1" ht="18" customHeight="1">
      <c r="B316" s="76"/>
      <c r="C316" s="77"/>
      <c r="D316" s="77"/>
      <c r="E316" s="77"/>
      <c r="F316" s="86">
        <v>411</v>
      </c>
      <c r="G316" s="86"/>
      <c r="H316" s="103" t="s">
        <v>0</v>
      </c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88">
        <f>SUM(Y317:Y321)</f>
        <v>96200</v>
      </c>
      <c r="Z316" s="89"/>
      <c r="AA316" s="89"/>
      <c r="AB316" s="89"/>
      <c r="AC316" s="89"/>
      <c r="AD316" s="90"/>
    </row>
    <row r="317" spans="2:30" s="5" customFormat="1" ht="18" customHeight="1">
      <c r="B317" s="82"/>
      <c r="C317" s="83"/>
      <c r="D317" s="81">
        <v>111</v>
      </c>
      <c r="E317" s="81"/>
      <c r="F317" s="99"/>
      <c r="G317" s="99"/>
      <c r="H317" s="80">
        <v>4111</v>
      </c>
      <c r="I317" s="80"/>
      <c r="J317" s="80"/>
      <c r="K317" s="28" t="s">
        <v>37</v>
      </c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100">
        <v>55000</v>
      </c>
      <c r="Z317" s="100"/>
      <c r="AA317" s="100"/>
      <c r="AB317" s="100"/>
      <c r="AC317" s="100"/>
      <c r="AD317" s="101"/>
    </row>
    <row r="318" spans="2:30" s="5" customFormat="1" ht="18" customHeight="1">
      <c r="B318" s="82"/>
      <c r="C318" s="83"/>
      <c r="D318" s="81">
        <v>111</v>
      </c>
      <c r="E318" s="81"/>
      <c r="F318" s="99"/>
      <c r="G318" s="99"/>
      <c r="H318" s="80">
        <v>4112</v>
      </c>
      <c r="I318" s="80"/>
      <c r="J318" s="80"/>
      <c r="K318" s="136" t="s">
        <v>118</v>
      </c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00">
        <v>9800</v>
      </c>
      <c r="Z318" s="100"/>
      <c r="AA318" s="100"/>
      <c r="AB318" s="100"/>
      <c r="AC318" s="100"/>
      <c r="AD318" s="101"/>
    </row>
    <row r="319" spans="2:30" s="5" customFormat="1" ht="18" customHeight="1">
      <c r="B319" s="82"/>
      <c r="C319" s="83"/>
      <c r="D319" s="81">
        <v>111</v>
      </c>
      <c r="E319" s="81"/>
      <c r="F319" s="99"/>
      <c r="G319" s="99"/>
      <c r="H319" s="80">
        <v>4113</v>
      </c>
      <c r="I319" s="80"/>
      <c r="J319" s="80"/>
      <c r="K319" s="28" t="s">
        <v>53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100">
        <v>20400</v>
      </c>
      <c r="Z319" s="100"/>
      <c r="AA319" s="100"/>
      <c r="AB319" s="100"/>
      <c r="AC319" s="100"/>
      <c r="AD319" s="101"/>
    </row>
    <row r="320" spans="2:30" s="5" customFormat="1" ht="18" customHeight="1">
      <c r="B320" s="82"/>
      <c r="C320" s="83"/>
      <c r="D320" s="81">
        <v>111</v>
      </c>
      <c r="E320" s="81"/>
      <c r="F320" s="99"/>
      <c r="G320" s="99"/>
      <c r="H320" s="80">
        <v>4114</v>
      </c>
      <c r="I320" s="80"/>
      <c r="J320" s="80"/>
      <c r="K320" s="28" t="s">
        <v>54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100">
        <v>9500</v>
      </c>
      <c r="Z320" s="100"/>
      <c r="AA320" s="100"/>
      <c r="AB320" s="100"/>
      <c r="AC320" s="100"/>
      <c r="AD320" s="101"/>
    </row>
    <row r="321" spans="2:30" s="5" customFormat="1" ht="18" customHeight="1">
      <c r="B321" s="133"/>
      <c r="C321" s="134"/>
      <c r="D321" s="120">
        <v>111</v>
      </c>
      <c r="E321" s="120"/>
      <c r="F321" s="119"/>
      <c r="G321" s="119"/>
      <c r="H321" s="117">
        <v>4115</v>
      </c>
      <c r="I321" s="117"/>
      <c r="J321" s="117"/>
      <c r="K321" s="118" t="s">
        <v>160</v>
      </c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36">
        <v>1500</v>
      </c>
      <c r="Z321" s="36"/>
      <c r="AA321" s="36"/>
      <c r="AB321" s="36"/>
      <c r="AC321" s="36"/>
      <c r="AD321" s="37"/>
    </row>
    <row r="322" spans="2:30" s="5" customFormat="1" ht="18" customHeight="1">
      <c r="B322" s="76"/>
      <c r="C322" s="77"/>
      <c r="D322" s="77"/>
      <c r="E322" s="77"/>
      <c r="F322" s="86">
        <v>412</v>
      </c>
      <c r="G322" s="86"/>
      <c r="H322" s="103" t="s">
        <v>1</v>
      </c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88">
        <f>SUM(Y323:Y324)</f>
        <v>2500</v>
      </c>
      <c r="Z322" s="89"/>
      <c r="AA322" s="89"/>
      <c r="AB322" s="89"/>
      <c r="AC322" s="89"/>
      <c r="AD322" s="90"/>
    </row>
    <row r="323" spans="2:30" s="5" customFormat="1" ht="18" customHeight="1">
      <c r="B323" s="82"/>
      <c r="C323" s="83"/>
      <c r="D323" s="81">
        <v>111</v>
      </c>
      <c r="E323" s="81"/>
      <c r="F323" s="99"/>
      <c r="G323" s="99"/>
      <c r="H323" s="80">
        <v>4123</v>
      </c>
      <c r="I323" s="80"/>
      <c r="J323" s="80"/>
      <c r="K323" s="28" t="s">
        <v>33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100">
        <v>2000</v>
      </c>
      <c r="Z323" s="100"/>
      <c r="AA323" s="100"/>
      <c r="AB323" s="100"/>
      <c r="AC323" s="100"/>
      <c r="AD323" s="101"/>
    </row>
    <row r="324" spans="2:30" s="5" customFormat="1" ht="18" customHeight="1">
      <c r="B324" s="133"/>
      <c r="C324" s="134"/>
      <c r="D324" s="120">
        <v>111</v>
      </c>
      <c r="E324" s="120"/>
      <c r="F324" s="119"/>
      <c r="G324" s="119"/>
      <c r="H324" s="117">
        <v>4127</v>
      </c>
      <c r="I324" s="117"/>
      <c r="J324" s="117"/>
      <c r="K324" s="135" t="s">
        <v>34</v>
      </c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36">
        <v>500</v>
      </c>
      <c r="Z324" s="36"/>
      <c r="AA324" s="36"/>
      <c r="AB324" s="36"/>
      <c r="AC324" s="36"/>
      <c r="AD324" s="37"/>
    </row>
    <row r="325" spans="2:30" s="5" customFormat="1" ht="18" customHeight="1">
      <c r="B325" s="76"/>
      <c r="C325" s="77"/>
      <c r="D325" s="77"/>
      <c r="E325" s="77"/>
      <c r="F325" s="86">
        <v>413</v>
      </c>
      <c r="G325" s="86"/>
      <c r="H325" s="103" t="s">
        <v>2</v>
      </c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88">
        <f>SUM(Y326:Y327)</f>
        <v>1800</v>
      </c>
      <c r="Z325" s="89"/>
      <c r="AA325" s="89"/>
      <c r="AB325" s="89"/>
      <c r="AC325" s="89"/>
      <c r="AD325" s="90"/>
    </row>
    <row r="326" spans="2:30" s="5" customFormat="1" ht="18" customHeight="1">
      <c r="B326" s="82"/>
      <c r="C326" s="83"/>
      <c r="D326" s="81">
        <v>111</v>
      </c>
      <c r="E326" s="81"/>
      <c r="F326" s="99"/>
      <c r="G326" s="99"/>
      <c r="H326" s="80">
        <v>4131</v>
      </c>
      <c r="I326" s="80"/>
      <c r="J326" s="80"/>
      <c r="K326" s="28" t="s">
        <v>88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100">
        <v>1350</v>
      </c>
      <c r="Z326" s="100"/>
      <c r="AA326" s="100"/>
      <c r="AB326" s="100"/>
      <c r="AC326" s="100"/>
      <c r="AD326" s="101"/>
    </row>
    <row r="327" spans="2:30" s="5" customFormat="1" ht="18" customHeight="1">
      <c r="B327" s="133"/>
      <c r="C327" s="134"/>
      <c r="D327" s="120">
        <v>111</v>
      </c>
      <c r="E327" s="120"/>
      <c r="F327" s="119"/>
      <c r="G327" s="119"/>
      <c r="H327" s="117">
        <v>4133</v>
      </c>
      <c r="I327" s="117"/>
      <c r="J327" s="117"/>
      <c r="K327" s="135" t="s">
        <v>89</v>
      </c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36">
        <v>450</v>
      </c>
      <c r="Z327" s="36"/>
      <c r="AA327" s="36"/>
      <c r="AB327" s="36"/>
      <c r="AC327" s="36"/>
      <c r="AD327" s="37"/>
    </row>
    <row r="328" spans="2:30" s="5" customFormat="1" ht="18" customHeight="1">
      <c r="B328" s="76"/>
      <c r="C328" s="77"/>
      <c r="D328" s="77"/>
      <c r="E328" s="77"/>
      <c r="F328" s="86">
        <v>414</v>
      </c>
      <c r="G328" s="86"/>
      <c r="H328" s="103" t="s">
        <v>92</v>
      </c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88">
        <f>SUM(Y329:Y332)</f>
        <v>7800</v>
      </c>
      <c r="Z328" s="89"/>
      <c r="AA328" s="89"/>
      <c r="AB328" s="89"/>
      <c r="AC328" s="89"/>
      <c r="AD328" s="90"/>
    </row>
    <row r="329" spans="2:30" s="5" customFormat="1" ht="18" customHeight="1">
      <c r="B329" s="82"/>
      <c r="C329" s="83"/>
      <c r="D329" s="81">
        <v>111</v>
      </c>
      <c r="E329" s="81"/>
      <c r="F329" s="99"/>
      <c r="G329" s="99"/>
      <c r="H329" s="80">
        <v>4141</v>
      </c>
      <c r="I329" s="80"/>
      <c r="J329" s="80"/>
      <c r="K329" s="28" t="s">
        <v>94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100">
        <v>1000</v>
      </c>
      <c r="Z329" s="100"/>
      <c r="AA329" s="100"/>
      <c r="AB329" s="100"/>
      <c r="AC329" s="100"/>
      <c r="AD329" s="101"/>
    </row>
    <row r="330" spans="2:30" s="5" customFormat="1" ht="18" customHeight="1">
      <c r="B330" s="82"/>
      <c r="C330" s="83"/>
      <c r="D330" s="81">
        <v>111</v>
      </c>
      <c r="E330" s="81"/>
      <c r="F330" s="99"/>
      <c r="G330" s="99"/>
      <c r="H330" s="80">
        <v>4143</v>
      </c>
      <c r="I330" s="80"/>
      <c r="J330" s="80"/>
      <c r="K330" s="28" t="s">
        <v>90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100">
        <v>2300</v>
      </c>
      <c r="Z330" s="100"/>
      <c r="AA330" s="100"/>
      <c r="AB330" s="100"/>
      <c r="AC330" s="100"/>
      <c r="AD330" s="101"/>
    </row>
    <row r="331" spans="2:30" s="5" customFormat="1" ht="18" customHeight="1">
      <c r="B331" s="82"/>
      <c r="C331" s="83"/>
      <c r="D331" s="154">
        <v>111</v>
      </c>
      <c r="E331" s="154"/>
      <c r="F331" s="99"/>
      <c r="G331" s="99"/>
      <c r="H331" s="155">
        <v>4148</v>
      </c>
      <c r="I331" s="155"/>
      <c r="J331" s="155"/>
      <c r="K331" s="156" t="s">
        <v>99</v>
      </c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7">
        <v>1000</v>
      </c>
      <c r="Z331" s="157"/>
      <c r="AA331" s="157"/>
      <c r="AB331" s="157"/>
      <c r="AC331" s="157"/>
      <c r="AD331" s="158"/>
    </row>
    <row r="332" spans="2:30" s="5" customFormat="1" ht="18" customHeight="1">
      <c r="B332" s="133"/>
      <c r="C332" s="134"/>
      <c r="D332" s="120">
        <v>111</v>
      </c>
      <c r="E332" s="120"/>
      <c r="F332" s="119"/>
      <c r="G332" s="119"/>
      <c r="H332" s="117">
        <v>4149</v>
      </c>
      <c r="I332" s="117"/>
      <c r="J332" s="117"/>
      <c r="K332" s="118" t="s">
        <v>91</v>
      </c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36">
        <v>3500</v>
      </c>
      <c r="Z332" s="36"/>
      <c r="AA332" s="36"/>
      <c r="AB332" s="36"/>
      <c r="AC332" s="36"/>
      <c r="AD332" s="37"/>
    </row>
    <row r="333" spans="2:30" s="5" customFormat="1" ht="18" customHeight="1">
      <c r="B333" s="105">
        <v>2</v>
      </c>
      <c r="C333" s="106"/>
      <c r="D333" s="109" t="s">
        <v>136</v>
      </c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11">
        <f>Y316+Y322+Y325+Y328</f>
        <v>108300</v>
      </c>
      <c r="Z333" s="112"/>
      <c r="AA333" s="112"/>
      <c r="AB333" s="112"/>
      <c r="AC333" s="112"/>
      <c r="AD333" s="113"/>
    </row>
    <row r="334" spans="2:30" s="5" customFormat="1" ht="18" customHeight="1">
      <c r="B334" s="107"/>
      <c r="C334" s="108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4"/>
      <c r="Z334" s="115"/>
      <c r="AA334" s="115"/>
      <c r="AB334" s="115"/>
      <c r="AC334" s="115"/>
      <c r="AD334" s="116"/>
    </row>
    <row r="335" spans="2:30" s="5" customFormat="1" ht="18" customHeight="1"/>
    <row r="336" spans="2:30" s="5" customFormat="1" ht="18" customHeight="1"/>
    <row r="337" s="5" customFormat="1" ht="18" customHeight="1"/>
    <row r="338" s="5" customFormat="1" ht="18" customHeight="1"/>
    <row r="339" s="5" customFormat="1" ht="18" customHeight="1"/>
    <row r="340" s="5" customFormat="1" ht="18" customHeight="1"/>
    <row r="341" s="5" customFormat="1" ht="18" customHeight="1"/>
    <row r="342" s="5" customFormat="1" ht="18" customHeight="1"/>
    <row r="343" s="5" customFormat="1" ht="18" customHeight="1"/>
    <row r="344" s="5" customFormat="1" ht="18" customHeight="1"/>
    <row r="345" s="5" customFormat="1" ht="18" customHeight="1"/>
    <row r="346" s="5" customFormat="1" ht="18" customHeight="1"/>
    <row r="347" s="5" customFormat="1" ht="18" customHeight="1"/>
    <row r="348" s="5" customFormat="1" ht="18" customHeight="1"/>
    <row r="349" s="5" customFormat="1" ht="18" customHeight="1"/>
    <row r="350" s="5" customFormat="1" ht="18" customHeight="1"/>
    <row r="351" s="5" customFormat="1" ht="18" customHeight="1"/>
    <row r="352" s="5" customFormat="1" ht="18" customHeight="1"/>
    <row r="353" spans="2:30" s="5" customFormat="1" ht="18" customHeight="1">
      <c r="B353" s="145" t="s">
        <v>130</v>
      </c>
      <c r="C353" s="146"/>
      <c r="D353" s="146" t="s">
        <v>131</v>
      </c>
      <c r="E353" s="146"/>
      <c r="F353" s="146" t="s">
        <v>132</v>
      </c>
      <c r="G353" s="146"/>
      <c r="H353" s="146" t="s">
        <v>132</v>
      </c>
      <c r="I353" s="146"/>
      <c r="J353" s="149" t="s">
        <v>134</v>
      </c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 t="s">
        <v>133</v>
      </c>
      <c r="Z353" s="149"/>
      <c r="AA353" s="149"/>
      <c r="AB353" s="149"/>
      <c r="AC353" s="149"/>
      <c r="AD353" s="151"/>
    </row>
    <row r="354" spans="2:30" s="5" customFormat="1" ht="18" customHeight="1">
      <c r="B354" s="147"/>
      <c r="C354" s="148"/>
      <c r="D354" s="148"/>
      <c r="E354" s="148"/>
      <c r="F354" s="148"/>
      <c r="G354" s="148"/>
      <c r="H354" s="148"/>
      <c r="I354" s="148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2"/>
    </row>
    <row r="355" spans="2:30" s="5" customFormat="1" ht="18" customHeight="1">
      <c r="B355" s="137">
        <v>3</v>
      </c>
      <c r="C355" s="138"/>
      <c r="D355" s="141" t="s">
        <v>63</v>
      </c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2"/>
    </row>
    <row r="356" spans="2:30" s="5" customFormat="1" ht="18" customHeight="1">
      <c r="B356" s="139"/>
      <c r="C356" s="140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4"/>
    </row>
    <row r="357" spans="2:30" s="5" customFormat="1" ht="18" customHeight="1">
      <c r="B357" s="76"/>
      <c r="C357" s="77"/>
      <c r="D357" s="77"/>
      <c r="E357" s="77"/>
      <c r="F357" s="86">
        <v>411</v>
      </c>
      <c r="G357" s="86"/>
      <c r="H357" s="103" t="s">
        <v>0</v>
      </c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88">
        <f>SUM(Y358:Y362)</f>
        <v>36450</v>
      </c>
      <c r="Z357" s="89"/>
      <c r="AA357" s="89"/>
      <c r="AB357" s="89"/>
      <c r="AC357" s="89"/>
      <c r="AD357" s="90"/>
    </row>
    <row r="358" spans="2:30" s="5" customFormat="1" ht="18" customHeight="1">
      <c r="B358" s="82"/>
      <c r="C358" s="83"/>
      <c r="D358" s="81">
        <v>111</v>
      </c>
      <c r="E358" s="81"/>
      <c r="F358" s="99"/>
      <c r="G358" s="99"/>
      <c r="H358" s="80">
        <v>4111</v>
      </c>
      <c r="I358" s="80"/>
      <c r="J358" s="80"/>
      <c r="K358" s="28" t="s">
        <v>37</v>
      </c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100">
        <v>21100</v>
      </c>
      <c r="Z358" s="100"/>
      <c r="AA358" s="100"/>
      <c r="AB358" s="100"/>
      <c r="AC358" s="100"/>
      <c r="AD358" s="101"/>
    </row>
    <row r="359" spans="2:30" s="5" customFormat="1" ht="18" customHeight="1">
      <c r="B359" s="82"/>
      <c r="C359" s="83"/>
      <c r="D359" s="81">
        <v>111</v>
      </c>
      <c r="E359" s="81"/>
      <c r="F359" s="99"/>
      <c r="G359" s="99"/>
      <c r="H359" s="80">
        <v>4112</v>
      </c>
      <c r="I359" s="80"/>
      <c r="J359" s="80"/>
      <c r="K359" s="136" t="s">
        <v>118</v>
      </c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00">
        <v>3400</v>
      </c>
      <c r="Z359" s="100"/>
      <c r="AA359" s="100"/>
      <c r="AB359" s="100"/>
      <c r="AC359" s="100"/>
      <c r="AD359" s="101"/>
    </row>
    <row r="360" spans="2:30" s="5" customFormat="1" ht="18" customHeight="1">
      <c r="B360" s="82"/>
      <c r="C360" s="83"/>
      <c r="D360" s="81">
        <v>111</v>
      </c>
      <c r="E360" s="81"/>
      <c r="F360" s="99"/>
      <c r="G360" s="99"/>
      <c r="H360" s="80">
        <v>4113</v>
      </c>
      <c r="I360" s="80"/>
      <c r="J360" s="80"/>
      <c r="K360" s="28" t="s">
        <v>53</v>
      </c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100">
        <v>7800</v>
      </c>
      <c r="Z360" s="100"/>
      <c r="AA360" s="100"/>
      <c r="AB360" s="100"/>
      <c r="AC360" s="100"/>
      <c r="AD360" s="101"/>
    </row>
    <row r="361" spans="2:30" s="5" customFormat="1" ht="18" customHeight="1">
      <c r="B361" s="82"/>
      <c r="C361" s="83"/>
      <c r="D361" s="81">
        <v>111</v>
      </c>
      <c r="E361" s="81"/>
      <c r="F361" s="99"/>
      <c r="G361" s="99"/>
      <c r="H361" s="80">
        <v>4114</v>
      </c>
      <c r="I361" s="80"/>
      <c r="J361" s="80"/>
      <c r="K361" s="28" t="s">
        <v>54</v>
      </c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100">
        <v>3600</v>
      </c>
      <c r="Z361" s="100"/>
      <c r="AA361" s="100"/>
      <c r="AB361" s="100"/>
      <c r="AC361" s="100"/>
      <c r="AD361" s="101"/>
    </row>
    <row r="362" spans="2:30" s="5" customFormat="1" ht="18" customHeight="1">
      <c r="B362" s="133"/>
      <c r="C362" s="134"/>
      <c r="D362" s="120">
        <v>111</v>
      </c>
      <c r="E362" s="120"/>
      <c r="F362" s="119"/>
      <c r="G362" s="119"/>
      <c r="H362" s="117">
        <v>4115</v>
      </c>
      <c r="I362" s="117"/>
      <c r="J362" s="117"/>
      <c r="K362" s="118" t="s">
        <v>160</v>
      </c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36">
        <v>550</v>
      </c>
      <c r="Z362" s="36"/>
      <c r="AA362" s="36"/>
      <c r="AB362" s="36"/>
      <c r="AC362" s="36"/>
      <c r="AD362" s="37"/>
    </row>
    <row r="363" spans="2:30" s="5" customFormat="1" ht="18" customHeight="1">
      <c r="B363" s="76"/>
      <c r="C363" s="77"/>
      <c r="D363" s="77"/>
      <c r="E363" s="77"/>
      <c r="F363" s="86">
        <v>412</v>
      </c>
      <c r="G363" s="86"/>
      <c r="H363" s="103" t="s">
        <v>1</v>
      </c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88">
        <f>SUM(Y364:Y365)</f>
        <v>2000</v>
      </c>
      <c r="Z363" s="89"/>
      <c r="AA363" s="89"/>
      <c r="AB363" s="89"/>
      <c r="AC363" s="89"/>
      <c r="AD363" s="90"/>
    </row>
    <row r="364" spans="2:30" s="5" customFormat="1" ht="18" customHeight="1">
      <c r="B364" s="82"/>
      <c r="C364" s="83"/>
      <c r="D364" s="81">
        <v>111</v>
      </c>
      <c r="E364" s="81"/>
      <c r="F364" s="99"/>
      <c r="G364" s="99"/>
      <c r="H364" s="80">
        <v>4123</v>
      </c>
      <c r="I364" s="80"/>
      <c r="J364" s="80"/>
      <c r="K364" s="28" t="s">
        <v>33</v>
      </c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100">
        <v>1500</v>
      </c>
      <c r="Z364" s="100"/>
      <c r="AA364" s="100"/>
      <c r="AB364" s="100"/>
      <c r="AC364" s="100"/>
      <c r="AD364" s="101"/>
    </row>
    <row r="365" spans="2:30" s="5" customFormat="1" ht="18" customHeight="1">
      <c r="B365" s="133"/>
      <c r="C365" s="134"/>
      <c r="D365" s="120">
        <v>111</v>
      </c>
      <c r="E365" s="120"/>
      <c r="F365" s="119"/>
      <c r="G365" s="119"/>
      <c r="H365" s="117">
        <v>4127</v>
      </c>
      <c r="I365" s="117"/>
      <c r="J365" s="117"/>
      <c r="K365" s="135" t="s">
        <v>34</v>
      </c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36">
        <v>500</v>
      </c>
      <c r="Z365" s="36"/>
      <c r="AA365" s="36"/>
      <c r="AB365" s="36"/>
      <c r="AC365" s="36"/>
      <c r="AD365" s="37"/>
    </row>
    <row r="366" spans="2:30" s="5" customFormat="1" ht="18" customHeight="1">
      <c r="B366" s="76"/>
      <c r="C366" s="77"/>
      <c r="D366" s="77"/>
      <c r="E366" s="77"/>
      <c r="F366" s="86">
        <v>413</v>
      </c>
      <c r="G366" s="86"/>
      <c r="H366" s="103" t="s">
        <v>2</v>
      </c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88">
        <f>SUM(Y367:Y368)</f>
        <v>1100</v>
      </c>
      <c r="Z366" s="89"/>
      <c r="AA366" s="89"/>
      <c r="AB366" s="89"/>
      <c r="AC366" s="89"/>
      <c r="AD366" s="90"/>
    </row>
    <row r="367" spans="2:30" s="5" customFormat="1" ht="18" customHeight="1">
      <c r="B367" s="82"/>
      <c r="C367" s="83"/>
      <c r="D367" s="81">
        <v>111</v>
      </c>
      <c r="E367" s="81"/>
      <c r="F367" s="99"/>
      <c r="G367" s="99"/>
      <c r="H367" s="80">
        <v>4131</v>
      </c>
      <c r="I367" s="80"/>
      <c r="J367" s="80"/>
      <c r="K367" s="28" t="s">
        <v>88</v>
      </c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100">
        <v>600</v>
      </c>
      <c r="Z367" s="100"/>
      <c r="AA367" s="100"/>
      <c r="AB367" s="100"/>
      <c r="AC367" s="100"/>
      <c r="AD367" s="101"/>
    </row>
    <row r="368" spans="2:30" s="5" customFormat="1" ht="18" customHeight="1">
      <c r="B368" s="133"/>
      <c r="C368" s="134"/>
      <c r="D368" s="120">
        <v>111</v>
      </c>
      <c r="E368" s="120"/>
      <c r="F368" s="119"/>
      <c r="G368" s="119"/>
      <c r="H368" s="117">
        <v>4133</v>
      </c>
      <c r="I368" s="117"/>
      <c r="J368" s="117"/>
      <c r="K368" s="135" t="s">
        <v>89</v>
      </c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36">
        <v>500</v>
      </c>
      <c r="Z368" s="36"/>
      <c r="AA368" s="36"/>
      <c r="AB368" s="36"/>
      <c r="AC368" s="36"/>
      <c r="AD368" s="37"/>
    </row>
    <row r="369" spans="2:30" s="5" customFormat="1" ht="18" customHeight="1">
      <c r="B369" s="76"/>
      <c r="C369" s="77"/>
      <c r="D369" s="77"/>
      <c r="E369" s="77"/>
      <c r="F369" s="86">
        <v>414</v>
      </c>
      <c r="G369" s="86"/>
      <c r="H369" s="103" t="s">
        <v>92</v>
      </c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88">
        <f>SUM(Y370:Y373)</f>
        <v>7050</v>
      </c>
      <c r="Z369" s="89"/>
      <c r="AA369" s="89"/>
      <c r="AB369" s="89"/>
      <c r="AC369" s="89"/>
      <c r="AD369" s="90"/>
    </row>
    <row r="370" spans="2:30" s="5" customFormat="1" ht="18" customHeight="1">
      <c r="B370" s="82"/>
      <c r="C370" s="83"/>
      <c r="D370" s="81">
        <v>111</v>
      </c>
      <c r="E370" s="81"/>
      <c r="F370" s="99"/>
      <c r="G370" s="99"/>
      <c r="H370" s="80">
        <v>4141</v>
      </c>
      <c r="I370" s="80"/>
      <c r="J370" s="80"/>
      <c r="K370" s="28" t="s">
        <v>94</v>
      </c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100">
        <v>2000</v>
      </c>
      <c r="Z370" s="100"/>
      <c r="AA370" s="100"/>
      <c r="AB370" s="100"/>
      <c r="AC370" s="100"/>
      <c r="AD370" s="101"/>
    </row>
    <row r="371" spans="2:30" s="5" customFormat="1" ht="18" customHeight="1">
      <c r="B371" s="82"/>
      <c r="C371" s="83"/>
      <c r="D371" s="193">
        <v>111</v>
      </c>
      <c r="E371" s="194"/>
      <c r="F371" s="99"/>
      <c r="G371" s="99"/>
      <c r="H371" s="190">
        <v>4143</v>
      </c>
      <c r="I371" s="191"/>
      <c r="J371" s="192"/>
      <c r="K371" s="187" t="s">
        <v>90</v>
      </c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9"/>
      <c r="Y371" s="65">
        <v>1050</v>
      </c>
      <c r="Z371" s="66"/>
      <c r="AA371" s="66"/>
      <c r="AB371" s="66"/>
      <c r="AC371" s="66"/>
      <c r="AD371" s="67"/>
    </row>
    <row r="372" spans="2:30" s="5" customFormat="1" ht="18" customHeight="1">
      <c r="B372" s="82"/>
      <c r="C372" s="83"/>
      <c r="D372" s="154">
        <v>111</v>
      </c>
      <c r="E372" s="154"/>
      <c r="F372" s="99"/>
      <c r="G372" s="99"/>
      <c r="H372" s="155">
        <v>4148</v>
      </c>
      <c r="I372" s="155"/>
      <c r="J372" s="155"/>
      <c r="K372" s="156" t="s">
        <v>99</v>
      </c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7">
        <v>2000</v>
      </c>
      <c r="Z372" s="157"/>
      <c r="AA372" s="157"/>
      <c r="AB372" s="157"/>
      <c r="AC372" s="157"/>
      <c r="AD372" s="158"/>
    </row>
    <row r="373" spans="2:30" s="5" customFormat="1" ht="18" customHeight="1">
      <c r="B373" s="133"/>
      <c r="C373" s="134"/>
      <c r="D373" s="120">
        <v>111</v>
      </c>
      <c r="E373" s="120"/>
      <c r="F373" s="119"/>
      <c r="G373" s="119"/>
      <c r="H373" s="117">
        <v>4149</v>
      </c>
      <c r="I373" s="117"/>
      <c r="J373" s="117"/>
      <c r="K373" s="118" t="s">
        <v>91</v>
      </c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36">
        <v>2000</v>
      </c>
      <c r="Z373" s="36"/>
      <c r="AA373" s="36"/>
      <c r="AB373" s="36"/>
      <c r="AC373" s="36"/>
      <c r="AD373" s="37"/>
    </row>
    <row r="374" spans="2:30" s="5" customFormat="1" ht="18" customHeight="1">
      <c r="B374" s="76"/>
      <c r="C374" s="77"/>
      <c r="D374" s="77"/>
      <c r="E374" s="77"/>
      <c r="F374" s="86">
        <v>441</v>
      </c>
      <c r="G374" s="86"/>
      <c r="H374" s="103" t="s">
        <v>35</v>
      </c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88">
        <f>SUM(Y375:Y375)</f>
        <v>2650</v>
      </c>
      <c r="Z374" s="89"/>
      <c r="AA374" s="89"/>
      <c r="AB374" s="89"/>
      <c r="AC374" s="89"/>
      <c r="AD374" s="90"/>
    </row>
    <row r="375" spans="2:30" s="5" customFormat="1" ht="18" customHeight="1">
      <c r="B375" s="78"/>
      <c r="C375" s="79"/>
      <c r="D375" s="102">
        <v>112</v>
      </c>
      <c r="E375" s="102"/>
      <c r="F375" s="87"/>
      <c r="G375" s="87"/>
      <c r="H375" s="104">
        <v>4415</v>
      </c>
      <c r="I375" s="104"/>
      <c r="J375" s="104"/>
      <c r="K375" s="28" t="s">
        <v>7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91">
        <v>2650</v>
      </c>
      <c r="Z375" s="91"/>
      <c r="AA375" s="91"/>
      <c r="AB375" s="91"/>
      <c r="AC375" s="91"/>
      <c r="AD375" s="92"/>
    </row>
    <row r="376" spans="2:30" s="5" customFormat="1" ht="18" customHeight="1">
      <c r="B376" s="105">
        <v>3</v>
      </c>
      <c r="C376" s="106"/>
      <c r="D376" s="109" t="s">
        <v>136</v>
      </c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11">
        <f>Y357+Y363+Y366+Y369+Y374</f>
        <v>49250</v>
      </c>
      <c r="Z376" s="112"/>
      <c r="AA376" s="112"/>
      <c r="AB376" s="112"/>
      <c r="AC376" s="112"/>
      <c r="AD376" s="113"/>
    </row>
    <row r="377" spans="2:30" s="5" customFormat="1" ht="18" customHeight="1">
      <c r="B377" s="107"/>
      <c r="C377" s="108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4"/>
      <c r="Z377" s="115"/>
      <c r="AA377" s="115"/>
      <c r="AB377" s="115"/>
      <c r="AC377" s="115"/>
      <c r="AD377" s="116"/>
    </row>
    <row r="378" spans="2:30" s="5" customFormat="1" ht="18" customHeight="1"/>
    <row r="379" spans="2:30" s="5" customFormat="1" ht="18" customHeight="1"/>
    <row r="380" spans="2:30" s="5" customFormat="1" ht="18" customHeight="1"/>
    <row r="381" spans="2:30" s="5" customFormat="1" ht="18" customHeight="1"/>
    <row r="382" spans="2:30" s="5" customFormat="1" ht="18" customHeight="1"/>
    <row r="383" spans="2:30" s="5" customFormat="1" ht="18" customHeight="1"/>
    <row r="384" spans="2:30" s="5" customFormat="1" ht="18" customHeight="1"/>
    <row r="385" spans="2:30" s="5" customFormat="1" ht="18" customHeight="1"/>
    <row r="386" spans="2:30" s="5" customFormat="1" ht="18" customHeight="1"/>
    <row r="387" spans="2:30" s="5" customFormat="1" ht="18" customHeight="1"/>
    <row r="388" spans="2:30" s="5" customFormat="1" ht="18" customHeight="1"/>
    <row r="389" spans="2:30" s="5" customFormat="1" ht="18" customHeight="1"/>
    <row r="390" spans="2:30" s="5" customFormat="1" ht="18" customHeight="1"/>
    <row r="391" spans="2:30" s="5" customFormat="1" ht="18" customHeight="1"/>
    <row r="392" spans="2:30" s="5" customFormat="1" ht="18" customHeight="1"/>
    <row r="393" spans="2:30" s="5" customFormat="1" ht="18" customHeight="1"/>
    <row r="394" spans="2:30" s="5" customFormat="1" ht="18" customHeight="1">
      <c r="B394" s="145" t="s">
        <v>130</v>
      </c>
      <c r="C394" s="146"/>
      <c r="D394" s="146" t="s">
        <v>131</v>
      </c>
      <c r="E394" s="146"/>
      <c r="F394" s="146" t="s">
        <v>132</v>
      </c>
      <c r="G394" s="146"/>
      <c r="H394" s="146" t="s">
        <v>132</v>
      </c>
      <c r="I394" s="146"/>
      <c r="J394" s="149" t="s">
        <v>134</v>
      </c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 t="s">
        <v>133</v>
      </c>
      <c r="Z394" s="149"/>
      <c r="AA394" s="149"/>
      <c r="AB394" s="149"/>
      <c r="AC394" s="149"/>
      <c r="AD394" s="151"/>
    </row>
    <row r="395" spans="2:30" s="5" customFormat="1" ht="18" customHeight="1">
      <c r="B395" s="147"/>
      <c r="C395" s="148"/>
      <c r="D395" s="148"/>
      <c r="E395" s="148"/>
      <c r="F395" s="148"/>
      <c r="G395" s="148"/>
      <c r="H395" s="148"/>
      <c r="I395" s="148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2"/>
    </row>
    <row r="396" spans="2:30" s="5" customFormat="1" ht="18" customHeight="1">
      <c r="B396" s="137">
        <v>4</v>
      </c>
      <c r="C396" s="138"/>
      <c r="D396" s="141" t="s">
        <v>38</v>
      </c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2"/>
    </row>
    <row r="397" spans="2:30" s="5" customFormat="1" ht="18" customHeight="1">
      <c r="B397" s="139"/>
      <c r="C397" s="140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4"/>
    </row>
    <row r="398" spans="2:30" s="5" customFormat="1" ht="18" customHeight="1">
      <c r="B398" s="76"/>
      <c r="C398" s="77"/>
      <c r="D398" s="77"/>
      <c r="E398" s="77"/>
      <c r="F398" s="86">
        <v>411</v>
      </c>
      <c r="G398" s="86"/>
      <c r="H398" s="103" t="s">
        <v>0</v>
      </c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88">
        <f>SUM(Y399:Y403)</f>
        <v>175500</v>
      </c>
      <c r="Z398" s="89"/>
      <c r="AA398" s="89"/>
      <c r="AB398" s="89"/>
      <c r="AC398" s="89"/>
      <c r="AD398" s="90"/>
    </row>
    <row r="399" spans="2:30" s="5" customFormat="1" ht="18" customHeight="1">
      <c r="B399" s="82"/>
      <c r="C399" s="83"/>
      <c r="D399" s="81">
        <v>111</v>
      </c>
      <c r="E399" s="81"/>
      <c r="F399" s="99"/>
      <c r="G399" s="99"/>
      <c r="H399" s="80">
        <v>4111</v>
      </c>
      <c r="I399" s="80"/>
      <c r="J399" s="80"/>
      <c r="K399" s="28" t="s">
        <v>37</v>
      </c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100">
        <v>100800</v>
      </c>
      <c r="Z399" s="100"/>
      <c r="AA399" s="100"/>
      <c r="AB399" s="100"/>
      <c r="AC399" s="100"/>
      <c r="AD399" s="101"/>
    </row>
    <row r="400" spans="2:30" s="5" customFormat="1" ht="18" customHeight="1">
      <c r="B400" s="82"/>
      <c r="C400" s="83"/>
      <c r="D400" s="81">
        <v>111</v>
      </c>
      <c r="E400" s="81"/>
      <c r="F400" s="99"/>
      <c r="G400" s="99"/>
      <c r="H400" s="80">
        <v>4112</v>
      </c>
      <c r="I400" s="80"/>
      <c r="J400" s="80"/>
      <c r="K400" s="136" t="s">
        <v>118</v>
      </c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00">
        <v>17600</v>
      </c>
      <c r="Z400" s="100"/>
      <c r="AA400" s="100"/>
      <c r="AB400" s="100"/>
      <c r="AC400" s="100"/>
      <c r="AD400" s="101"/>
    </row>
    <row r="401" spans="2:30" s="5" customFormat="1" ht="18" customHeight="1">
      <c r="B401" s="82"/>
      <c r="C401" s="83"/>
      <c r="D401" s="81">
        <v>111</v>
      </c>
      <c r="E401" s="81"/>
      <c r="F401" s="99"/>
      <c r="G401" s="99"/>
      <c r="H401" s="80">
        <v>4113</v>
      </c>
      <c r="I401" s="80"/>
      <c r="J401" s="80"/>
      <c r="K401" s="28" t="s">
        <v>53</v>
      </c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100">
        <v>37400</v>
      </c>
      <c r="Z401" s="100"/>
      <c r="AA401" s="100"/>
      <c r="AB401" s="100"/>
      <c r="AC401" s="100"/>
      <c r="AD401" s="101"/>
    </row>
    <row r="402" spans="2:30" s="5" customFormat="1" ht="18" customHeight="1">
      <c r="B402" s="82"/>
      <c r="C402" s="83"/>
      <c r="D402" s="81">
        <v>111</v>
      </c>
      <c r="E402" s="81"/>
      <c r="F402" s="99"/>
      <c r="G402" s="99"/>
      <c r="H402" s="80">
        <v>4114</v>
      </c>
      <c r="I402" s="80"/>
      <c r="J402" s="80"/>
      <c r="K402" s="28" t="s">
        <v>54</v>
      </c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100">
        <v>17000</v>
      </c>
      <c r="Z402" s="100"/>
      <c r="AA402" s="100"/>
      <c r="AB402" s="100"/>
      <c r="AC402" s="100"/>
      <c r="AD402" s="101"/>
    </row>
    <row r="403" spans="2:30" s="5" customFormat="1" ht="18" customHeight="1">
      <c r="B403" s="133"/>
      <c r="C403" s="134"/>
      <c r="D403" s="120">
        <v>111</v>
      </c>
      <c r="E403" s="120"/>
      <c r="F403" s="119"/>
      <c r="G403" s="119"/>
      <c r="H403" s="117">
        <v>4115</v>
      </c>
      <c r="I403" s="117"/>
      <c r="J403" s="117"/>
      <c r="K403" s="118" t="s">
        <v>160</v>
      </c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36">
        <v>2700</v>
      </c>
      <c r="Z403" s="36"/>
      <c r="AA403" s="36"/>
      <c r="AB403" s="36"/>
      <c r="AC403" s="36"/>
      <c r="AD403" s="37"/>
    </row>
    <row r="404" spans="2:30" s="5" customFormat="1" ht="18" customHeight="1">
      <c r="B404" s="76"/>
      <c r="C404" s="77"/>
      <c r="D404" s="77"/>
      <c r="E404" s="77"/>
      <c r="F404" s="86">
        <v>412</v>
      </c>
      <c r="G404" s="86"/>
      <c r="H404" s="103" t="s">
        <v>1</v>
      </c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88">
        <f>SUM(Y405:Y407)</f>
        <v>164100</v>
      </c>
      <c r="Z404" s="89"/>
      <c r="AA404" s="89"/>
      <c r="AB404" s="89"/>
      <c r="AC404" s="89"/>
      <c r="AD404" s="90"/>
    </row>
    <row r="405" spans="2:30" s="5" customFormat="1" ht="18" customHeight="1">
      <c r="B405" s="82"/>
      <c r="C405" s="83"/>
      <c r="D405" s="81">
        <v>111</v>
      </c>
      <c r="E405" s="81"/>
      <c r="F405" s="99"/>
      <c r="G405" s="99"/>
      <c r="H405" s="80">
        <v>4123</v>
      </c>
      <c r="I405" s="80"/>
      <c r="J405" s="80"/>
      <c r="K405" s="28" t="s">
        <v>33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100">
        <v>5100</v>
      </c>
      <c r="Z405" s="100"/>
      <c r="AA405" s="100"/>
      <c r="AB405" s="100"/>
      <c r="AC405" s="100"/>
      <c r="AD405" s="101"/>
    </row>
    <row r="406" spans="2:30" s="5" customFormat="1" ht="18" customHeight="1">
      <c r="B406" s="78"/>
      <c r="C406" s="79"/>
      <c r="D406" s="81">
        <v>111</v>
      </c>
      <c r="E406" s="81"/>
      <c r="F406" s="87"/>
      <c r="G406" s="87"/>
      <c r="H406" s="80">
        <v>4126</v>
      </c>
      <c r="I406" s="80"/>
      <c r="J406" s="80"/>
      <c r="K406" s="28" t="s">
        <v>120</v>
      </c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100">
        <v>157000</v>
      </c>
      <c r="Z406" s="100"/>
      <c r="AA406" s="100"/>
      <c r="AB406" s="100"/>
      <c r="AC406" s="100"/>
      <c r="AD406" s="101"/>
    </row>
    <row r="407" spans="2:30" s="5" customFormat="1" ht="18" customHeight="1">
      <c r="B407" s="133"/>
      <c r="C407" s="134"/>
      <c r="D407" s="120">
        <v>111</v>
      </c>
      <c r="E407" s="120"/>
      <c r="F407" s="119"/>
      <c r="G407" s="119"/>
      <c r="H407" s="117">
        <v>4127</v>
      </c>
      <c r="I407" s="117"/>
      <c r="J407" s="117"/>
      <c r="K407" s="135" t="s">
        <v>34</v>
      </c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36">
        <v>2000</v>
      </c>
      <c r="Z407" s="36"/>
      <c r="AA407" s="36"/>
      <c r="AB407" s="36"/>
      <c r="AC407" s="36"/>
      <c r="AD407" s="37"/>
    </row>
    <row r="408" spans="2:30" s="5" customFormat="1" ht="18" customHeight="1">
      <c r="B408" s="76"/>
      <c r="C408" s="77"/>
      <c r="D408" s="77"/>
      <c r="E408" s="77"/>
      <c r="F408" s="86">
        <v>413</v>
      </c>
      <c r="G408" s="86"/>
      <c r="H408" s="103" t="s">
        <v>2</v>
      </c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88">
        <f>SUM(Y409:Y410)</f>
        <v>4950</v>
      </c>
      <c r="Z408" s="89"/>
      <c r="AA408" s="89"/>
      <c r="AB408" s="89"/>
      <c r="AC408" s="89"/>
      <c r="AD408" s="90"/>
    </row>
    <row r="409" spans="2:30" s="5" customFormat="1" ht="18" customHeight="1">
      <c r="B409" s="82"/>
      <c r="C409" s="83"/>
      <c r="D409" s="81">
        <v>111</v>
      </c>
      <c r="E409" s="81"/>
      <c r="F409" s="99"/>
      <c r="G409" s="99"/>
      <c r="H409" s="80">
        <v>4131</v>
      </c>
      <c r="I409" s="80"/>
      <c r="J409" s="80"/>
      <c r="K409" s="28" t="s">
        <v>88</v>
      </c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100">
        <v>4500</v>
      </c>
      <c r="Z409" s="100"/>
      <c r="AA409" s="100"/>
      <c r="AB409" s="100"/>
      <c r="AC409" s="100"/>
      <c r="AD409" s="101"/>
    </row>
    <row r="410" spans="2:30" s="5" customFormat="1" ht="18" customHeight="1">
      <c r="B410" s="133"/>
      <c r="C410" s="134"/>
      <c r="D410" s="120">
        <v>111</v>
      </c>
      <c r="E410" s="120"/>
      <c r="F410" s="119"/>
      <c r="G410" s="119"/>
      <c r="H410" s="117">
        <v>4133</v>
      </c>
      <c r="I410" s="117"/>
      <c r="J410" s="117"/>
      <c r="K410" s="135" t="s">
        <v>89</v>
      </c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36">
        <v>450</v>
      </c>
      <c r="Z410" s="36"/>
      <c r="AA410" s="36"/>
      <c r="AB410" s="36"/>
      <c r="AC410" s="36"/>
      <c r="AD410" s="37"/>
    </row>
    <row r="411" spans="2:30" s="5" customFormat="1" ht="18" customHeight="1">
      <c r="B411" s="76"/>
      <c r="C411" s="77"/>
      <c r="D411" s="77"/>
      <c r="E411" s="77"/>
      <c r="F411" s="86">
        <v>414</v>
      </c>
      <c r="G411" s="86"/>
      <c r="H411" s="103" t="s">
        <v>92</v>
      </c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88">
        <f>SUM(Y412:Y415)</f>
        <v>19800</v>
      </c>
      <c r="Z411" s="89"/>
      <c r="AA411" s="89"/>
      <c r="AB411" s="89"/>
      <c r="AC411" s="89"/>
      <c r="AD411" s="90"/>
    </row>
    <row r="412" spans="2:30" s="5" customFormat="1" ht="18" customHeight="1">
      <c r="B412" s="82"/>
      <c r="C412" s="83"/>
      <c r="D412" s="81">
        <v>111</v>
      </c>
      <c r="E412" s="81"/>
      <c r="F412" s="99"/>
      <c r="G412" s="99"/>
      <c r="H412" s="80">
        <v>4141</v>
      </c>
      <c r="I412" s="80"/>
      <c r="J412" s="80"/>
      <c r="K412" s="28" t="s">
        <v>94</v>
      </c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100">
        <v>1800</v>
      </c>
      <c r="Z412" s="100"/>
      <c r="AA412" s="100"/>
      <c r="AB412" s="100"/>
      <c r="AC412" s="100"/>
      <c r="AD412" s="101"/>
    </row>
    <row r="413" spans="2:30" s="5" customFormat="1" ht="18" customHeight="1">
      <c r="B413" s="82"/>
      <c r="C413" s="83"/>
      <c r="D413" s="81">
        <v>111</v>
      </c>
      <c r="E413" s="81"/>
      <c r="F413" s="99"/>
      <c r="G413" s="99"/>
      <c r="H413" s="80">
        <v>4142</v>
      </c>
      <c r="I413" s="80"/>
      <c r="J413" s="80"/>
      <c r="K413" s="136" t="s">
        <v>101</v>
      </c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00">
        <v>1000</v>
      </c>
      <c r="Z413" s="100"/>
      <c r="AA413" s="100"/>
      <c r="AB413" s="100"/>
      <c r="AC413" s="100"/>
      <c r="AD413" s="101"/>
    </row>
    <row r="414" spans="2:30" s="5" customFormat="1" ht="18" customHeight="1">
      <c r="B414" s="82"/>
      <c r="C414" s="83"/>
      <c r="D414" s="81">
        <v>111</v>
      </c>
      <c r="E414" s="81"/>
      <c r="F414" s="99"/>
      <c r="G414" s="99"/>
      <c r="H414" s="80">
        <v>4143</v>
      </c>
      <c r="I414" s="80"/>
      <c r="J414" s="80"/>
      <c r="K414" s="28" t="s">
        <v>90</v>
      </c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100">
        <v>5000</v>
      </c>
      <c r="Z414" s="100"/>
      <c r="AA414" s="100"/>
      <c r="AB414" s="100"/>
      <c r="AC414" s="100"/>
      <c r="AD414" s="101"/>
    </row>
    <row r="415" spans="2:30" s="5" customFormat="1" ht="18" customHeight="1">
      <c r="B415" s="133"/>
      <c r="C415" s="134"/>
      <c r="D415" s="120">
        <v>111</v>
      </c>
      <c r="E415" s="120"/>
      <c r="F415" s="119"/>
      <c r="G415" s="119"/>
      <c r="H415" s="117">
        <v>4149</v>
      </c>
      <c r="I415" s="117"/>
      <c r="J415" s="117"/>
      <c r="K415" s="118" t="s">
        <v>91</v>
      </c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36">
        <v>12000</v>
      </c>
      <c r="Z415" s="36"/>
      <c r="AA415" s="36"/>
      <c r="AB415" s="36"/>
      <c r="AC415" s="36"/>
      <c r="AD415" s="37"/>
    </row>
    <row r="416" spans="2:30" s="5" customFormat="1" ht="18" customHeight="1">
      <c r="B416" s="76"/>
      <c r="C416" s="77"/>
      <c r="D416" s="77"/>
      <c r="E416" s="77"/>
      <c r="F416" s="86">
        <v>417</v>
      </c>
      <c r="G416" s="86"/>
      <c r="H416" s="103" t="s">
        <v>96</v>
      </c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88">
        <f>SUM(Y417:Y417)</f>
        <v>23000</v>
      </c>
      <c r="Z416" s="89"/>
      <c r="AA416" s="89"/>
      <c r="AB416" s="89"/>
      <c r="AC416" s="89"/>
      <c r="AD416" s="90"/>
    </row>
    <row r="417" spans="2:30" s="5" customFormat="1" ht="18" customHeight="1">
      <c r="B417" s="78"/>
      <c r="C417" s="79"/>
      <c r="D417" s="102">
        <v>111</v>
      </c>
      <c r="E417" s="102"/>
      <c r="F417" s="87"/>
      <c r="G417" s="87"/>
      <c r="H417" s="104">
        <v>4171</v>
      </c>
      <c r="I417" s="104"/>
      <c r="J417" s="104"/>
      <c r="K417" s="180" t="s">
        <v>104</v>
      </c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91">
        <v>23000</v>
      </c>
      <c r="Z417" s="91"/>
      <c r="AA417" s="91"/>
      <c r="AB417" s="91"/>
      <c r="AC417" s="91"/>
      <c r="AD417" s="92"/>
    </row>
    <row r="418" spans="2:30" s="5" customFormat="1" ht="41.25" customHeight="1">
      <c r="B418" s="76"/>
      <c r="C418" s="77"/>
      <c r="D418" s="77"/>
      <c r="E418" s="77"/>
      <c r="F418" s="86">
        <v>431</v>
      </c>
      <c r="G418" s="86"/>
      <c r="H418" s="96" t="s">
        <v>4</v>
      </c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8"/>
      <c r="Y418" s="88">
        <f>SUM(Y419:AD420)</f>
        <v>356000</v>
      </c>
      <c r="Z418" s="89"/>
      <c r="AA418" s="89"/>
      <c r="AB418" s="89"/>
      <c r="AC418" s="89"/>
      <c r="AD418" s="90"/>
    </row>
    <row r="419" spans="2:30" s="5" customFormat="1" ht="36" customHeight="1">
      <c r="B419" s="93"/>
      <c r="C419" s="94"/>
      <c r="D419" s="81">
        <v>180</v>
      </c>
      <c r="E419" s="81"/>
      <c r="F419" s="95"/>
      <c r="G419" s="95"/>
      <c r="H419" s="80">
        <v>4315</v>
      </c>
      <c r="I419" s="80"/>
      <c r="J419" s="80"/>
      <c r="K419" s="28" t="s">
        <v>3</v>
      </c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100">
        <v>297000</v>
      </c>
      <c r="Z419" s="100"/>
      <c r="AA419" s="100"/>
      <c r="AB419" s="100"/>
      <c r="AC419" s="100"/>
      <c r="AD419" s="101"/>
    </row>
    <row r="420" spans="2:30" s="5" customFormat="1" ht="18" customHeight="1">
      <c r="B420" s="82"/>
      <c r="C420" s="83"/>
      <c r="D420" s="159">
        <v>111</v>
      </c>
      <c r="E420" s="159"/>
      <c r="F420" s="99"/>
      <c r="G420" s="99"/>
      <c r="H420" s="80">
        <v>4318</v>
      </c>
      <c r="I420" s="80"/>
      <c r="J420" s="80"/>
      <c r="K420" s="28" t="s">
        <v>201</v>
      </c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100">
        <v>59000</v>
      </c>
      <c r="Z420" s="100"/>
      <c r="AA420" s="100"/>
      <c r="AB420" s="100"/>
      <c r="AC420" s="100"/>
      <c r="AD420" s="101"/>
    </row>
    <row r="421" spans="2:30" s="5" customFormat="1" ht="18" customHeight="1">
      <c r="B421" s="76"/>
      <c r="C421" s="77"/>
      <c r="D421" s="77"/>
      <c r="E421" s="77"/>
      <c r="F421" s="86">
        <v>441</v>
      </c>
      <c r="G421" s="86"/>
      <c r="H421" s="103" t="s">
        <v>35</v>
      </c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88">
        <f>SUM(Y422:Y422)</f>
        <v>1900</v>
      </c>
      <c r="Z421" s="89"/>
      <c r="AA421" s="89"/>
      <c r="AB421" s="89"/>
      <c r="AC421" s="89"/>
      <c r="AD421" s="90"/>
    </row>
    <row r="422" spans="2:30" s="5" customFormat="1" ht="18" customHeight="1">
      <c r="B422" s="78"/>
      <c r="C422" s="79"/>
      <c r="D422" s="102">
        <v>112</v>
      </c>
      <c r="E422" s="102"/>
      <c r="F422" s="87"/>
      <c r="G422" s="87"/>
      <c r="H422" s="104">
        <v>4415</v>
      </c>
      <c r="I422" s="104"/>
      <c r="J422" s="104"/>
      <c r="K422" s="28" t="s">
        <v>7</v>
      </c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91">
        <v>1900</v>
      </c>
      <c r="Z422" s="91"/>
      <c r="AA422" s="91"/>
      <c r="AB422" s="91"/>
      <c r="AC422" s="91"/>
      <c r="AD422" s="92"/>
    </row>
    <row r="423" spans="2:30" s="5" customFormat="1" ht="18" customHeight="1">
      <c r="B423" s="105">
        <v>4</v>
      </c>
      <c r="C423" s="106"/>
      <c r="D423" s="109" t="s">
        <v>136</v>
      </c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11">
        <f>Y398+Y404+Y408+Y411+Y418+Y421+Y416</f>
        <v>745250</v>
      </c>
      <c r="Z423" s="112"/>
      <c r="AA423" s="112"/>
      <c r="AB423" s="112"/>
      <c r="AC423" s="112"/>
      <c r="AD423" s="113"/>
    </row>
    <row r="424" spans="2:30" s="5" customFormat="1" ht="18" customHeight="1">
      <c r="B424" s="107"/>
      <c r="C424" s="108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4"/>
      <c r="Z424" s="115"/>
      <c r="AA424" s="115"/>
      <c r="AB424" s="115"/>
      <c r="AC424" s="115"/>
      <c r="AD424" s="116"/>
    </row>
    <row r="425" spans="2:30" s="5" customFormat="1" ht="18" customHeight="1"/>
    <row r="426" spans="2:30" s="5" customFormat="1" ht="18" customHeight="1"/>
    <row r="427" spans="2:30" s="5" customFormat="1" ht="18" customHeight="1"/>
    <row r="428" spans="2:30" s="5" customFormat="1" ht="18" customHeight="1"/>
    <row r="429" spans="2:30" s="5" customFormat="1" ht="18" customHeight="1"/>
    <row r="430" spans="2:30" s="5" customFormat="1" ht="18" customHeight="1"/>
    <row r="431" spans="2:30" s="5" customFormat="1" ht="18" customHeight="1"/>
    <row r="432" spans="2:30" s="5" customFormat="1" ht="18" customHeight="1"/>
    <row r="433" spans="2:30" s="5" customFormat="1" ht="18" customHeight="1">
      <c r="B433" s="145" t="s">
        <v>130</v>
      </c>
      <c r="C433" s="146"/>
      <c r="D433" s="146" t="s">
        <v>131</v>
      </c>
      <c r="E433" s="146"/>
      <c r="F433" s="146" t="s">
        <v>132</v>
      </c>
      <c r="G433" s="146"/>
      <c r="H433" s="146" t="s">
        <v>132</v>
      </c>
      <c r="I433" s="146"/>
      <c r="J433" s="149" t="s">
        <v>134</v>
      </c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 t="s">
        <v>133</v>
      </c>
      <c r="Z433" s="149"/>
      <c r="AA433" s="149"/>
      <c r="AB433" s="149"/>
      <c r="AC433" s="149"/>
      <c r="AD433" s="151"/>
    </row>
    <row r="434" spans="2:30" s="5" customFormat="1" ht="18" customHeight="1">
      <c r="B434" s="147"/>
      <c r="C434" s="148"/>
      <c r="D434" s="148"/>
      <c r="E434" s="148"/>
      <c r="F434" s="148"/>
      <c r="G434" s="148"/>
      <c r="H434" s="148"/>
      <c r="I434" s="148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2"/>
    </row>
    <row r="435" spans="2:30" s="5" customFormat="1" ht="15" customHeight="1">
      <c r="B435" s="137">
        <v>5</v>
      </c>
      <c r="C435" s="138"/>
      <c r="D435" s="141" t="s">
        <v>39</v>
      </c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2"/>
    </row>
    <row r="436" spans="2:30" s="5" customFormat="1" ht="15" customHeight="1">
      <c r="B436" s="139"/>
      <c r="C436" s="140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4"/>
    </row>
    <row r="437" spans="2:30" s="5" customFormat="1" ht="18" customHeight="1">
      <c r="B437" s="76"/>
      <c r="C437" s="77"/>
      <c r="D437" s="77"/>
      <c r="E437" s="77"/>
      <c r="F437" s="86">
        <v>411</v>
      </c>
      <c r="G437" s="86"/>
      <c r="H437" s="103" t="s">
        <v>0</v>
      </c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88">
        <f>SUM(Y438:Y442)</f>
        <v>204350</v>
      </c>
      <c r="Z437" s="89"/>
      <c r="AA437" s="89"/>
      <c r="AB437" s="89"/>
      <c r="AC437" s="89"/>
      <c r="AD437" s="90"/>
    </row>
    <row r="438" spans="2:30" s="5" customFormat="1" ht="18" customHeight="1">
      <c r="B438" s="82"/>
      <c r="C438" s="83"/>
      <c r="D438" s="81">
        <v>112</v>
      </c>
      <c r="E438" s="81"/>
      <c r="F438" s="99"/>
      <c r="G438" s="99"/>
      <c r="H438" s="80">
        <v>4111</v>
      </c>
      <c r="I438" s="80"/>
      <c r="J438" s="80"/>
      <c r="K438" s="28" t="s">
        <v>37</v>
      </c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100">
        <v>116000</v>
      </c>
      <c r="Z438" s="100"/>
      <c r="AA438" s="100"/>
      <c r="AB438" s="100"/>
      <c r="AC438" s="100"/>
      <c r="AD438" s="101"/>
    </row>
    <row r="439" spans="2:30" s="5" customFormat="1" ht="18" customHeight="1">
      <c r="B439" s="82"/>
      <c r="C439" s="83"/>
      <c r="D439" s="81">
        <v>112</v>
      </c>
      <c r="E439" s="81"/>
      <c r="F439" s="99"/>
      <c r="G439" s="99"/>
      <c r="H439" s="80">
        <v>4112</v>
      </c>
      <c r="I439" s="80"/>
      <c r="J439" s="80"/>
      <c r="K439" s="136" t="s">
        <v>118</v>
      </c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00">
        <v>18750</v>
      </c>
      <c r="Z439" s="100"/>
      <c r="AA439" s="100"/>
      <c r="AB439" s="100"/>
      <c r="AC439" s="100"/>
      <c r="AD439" s="101"/>
    </row>
    <row r="440" spans="2:30" s="5" customFormat="1" ht="18" customHeight="1">
      <c r="B440" s="82"/>
      <c r="C440" s="83"/>
      <c r="D440" s="81">
        <v>112</v>
      </c>
      <c r="E440" s="81"/>
      <c r="F440" s="99"/>
      <c r="G440" s="99"/>
      <c r="H440" s="80">
        <v>4113</v>
      </c>
      <c r="I440" s="80"/>
      <c r="J440" s="80"/>
      <c r="K440" s="28" t="s">
        <v>53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100">
        <v>45000</v>
      </c>
      <c r="Z440" s="100"/>
      <c r="AA440" s="100"/>
      <c r="AB440" s="100"/>
      <c r="AC440" s="100"/>
      <c r="AD440" s="101"/>
    </row>
    <row r="441" spans="2:30" s="5" customFormat="1" ht="18" customHeight="1">
      <c r="B441" s="82"/>
      <c r="C441" s="83"/>
      <c r="D441" s="81">
        <v>112</v>
      </c>
      <c r="E441" s="81"/>
      <c r="F441" s="99"/>
      <c r="G441" s="99"/>
      <c r="H441" s="80">
        <v>4114</v>
      </c>
      <c r="I441" s="80"/>
      <c r="J441" s="80"/>
      <c r="K441" s="28" t="s">
        <v>54</v>
      </c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100">
        <v>21000</v>
      </c>
      <c r="Z441" s="100"/>
      <c r="AA441" s="100"/>
      <c r="AB441" s="100"/>
      <c r="AC441" s="100"/>
      <c r="AD441" s="101"/>
    </row>
    <row r="442" spans="2:30" s="5" customFormat="1" ht="18" customHeight="1">
      <c r="B442" s="133"/>
      <c r="C442" s="134"/>
      <c r="D442" s="120">
        <v>112</v>
      </c>
      <c r="E442" s="120"/>
      <c r="F442" s="119"/>
      <c r="G442" s="119"/>
      <c r="H442" s="117">
        <v>4115</v>
      </c>
      <c r="I442" s="117"/>
      <c r="J442" s="117"/>
      <c r="K442" s="118" t="s">
        <v>160</v>
      </c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36">
        <v>3600</v>
      </c>
      <c r="Z442" s="36"/>
      <c r="AA442" s="36"/>
      <c r="AB442" s="36"/>
      <c r="AC442" s="36"/>
      <c r="AD442" s="37"/>
    </row>
    <row r="443" spans="2:30" s="5" customFormat="1" ht="18" customHeight="1">
      <c r="B443" s="76"/>
      <c r="C443" s="77"/>
      <c r="D443" s="77"/>
      <c r="E443" s="77"/>
      <c r="F443" s="86">
        <v>412</v>
      </c>
      <c r="G443" s="86"/>
      <c r="H443" s="103" t="s">
        <v>1</v>
      </c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88">
        <f>SUM(Y444:Y446)</f>
        <v>79900</v>
      </c>
      <c r="Z443" s="89"/>
      <c r="AA443" s="89"/>
      <c r="AB443" s="89"/>
      <c r="AC443" s="89"/>
      <c r="AD443" s="90"/>
    </row>
    <row r="444" spans="2:30" s="5" customFormat="1" ht="18" customHeight="1">
      <c r="B444" s="82"/>
      <c r="C444" s="83"/>
      <c r="D444" s="81">
        <v>112</v>
      </c>
      <c r="E444" s="81"/>
      <c r="F444" s="99"/>
      <c r="G444" s="99"/>
      <c r="H444" s="80">
        <v>4123</v>
      </c>
      <c r="I444" s="80"/>
      <c r="J444" s="80"/>
      <c r="K444" s="28" t="s">
        <v>33</v>
      </c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100">
        <v>8900</v>
      </c>
      <c r="Z444" s="100"/>
      <c r="AA444" s="100"/>
      <c r="AB444" s="100"/>
      <c r="AC444" s="100"/>
      <c r="AD444" s="101"/>
    </row>
    <row r="445" spans="2:30" s="5" customFormat="1" ht="18" customHeight="1">
      <c r="B445" s="78"/>
      <c r="C445" s="79"/>
      <c r="D445" s="81">
        <v>112</v>
      </c>
      <c r="E445" s="81"/>
      <c r="F445" s="87"/>
      <c r="G445" s="87"/>
      <c r="H445" s="80">
        <v>4125</v>
      </c>
      <c r="I445" s="80"/>
      <c r="J445" s="80"/>
      <c r="K445" s="28" t="s">
        <v>55</v>
      </c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100">
        <v>70000</v>
      </c>
      <c r="Z445" s="100"/>
      <c r="AA445" s="100"/>
      <c r="AB445" s="100"/>
      <c r="AC445" s="100"/>
      <c r="AD445" s="101"/>
    </row>
    <row r="446" spans="2:30" s="5" customFormat="1" ht="18" customHeight="1">
      <c r="B446" s="133"/>
      <c r="C446" s="134"/>
      <c r="D446" s="120">
        <v>112</v>
      </c>
      <c r="E446" s="120"/>
      <c r="F446" s="119"/>
      <c r="G446" s="119"/>
      <c r="H446" s="117">
        <v>4127</v>
      </c>
      <c r="I446" s="117"/>
      <c r="J446" s="117"/>
      <c r="K446" s="135" t="s">
        <v>34</v>
      </c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36">
        <v>1000</v>
      </c>
      <c r="Z446" s="36"/>
      <c r="AA446" s="36"/>
      <c r="AB446" s="36"/>
      <c r="AC446" s="36"/>
      <c r="AD446" s="37"/>
    </row>
    <row r="447" spans="2:30" s="5" customFormat="1" ht="18" customHeight="1">
      <c r="B447" s="76"/>
      <c r="C447" s="77"/>
      <c r="D447" s="77"/>
      <c r="E447" s="77"/>
      <c r="F447" s="86">
        <v>413</v>
      </c>
      <c r="G447" s="86"/>
      <c r="H447" s="103" t="s">
        <v>2</v>
      </c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88">
        <f>SUM(Y448:Y450)</f>
        <v>1137030</v>
      </c>
      <c r="Z447" s="89"/>
      <c r="AA447" s="89"/>
      <c r="AB447" s="89"/>
      <c r="AC447" s="89"/>
      <c r="AD447" s="90"/>
    </row>
    <row r="448" spans="2:30" s="5" customFormat="1" ht="18" customHeight="1">
      <c r="B448" s="82"/>
      <c r="C448" s="83"/>
      <c r="D448" s="81">
        <v>112</v>
      </c>
      <c r="E448" s="81"/>
      <c r="F448" s="99"/>
      <c r="G448" s="99"/>
      <c r="H448" s="80">
        <v>4131</v>
      </c>
      <c r="I448" s="80"/>
      <c r="J448" s="80"/>
      <c r="K448" s="28" t="s">
        <v>88</v>
      </c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100">
        <v>6400</v>
      </c>
      <c r="Z448" s="100"/>
      <c r="AA448" s="100"/>
      <c r="AB448" s="100"/>
      <c r="AC448" s="100"/>
      <c r="AD448" s="101"/>
    </row>
    <row r="449" spans="2:30" s="5" customFormat="1" ht="18" customHeight="1">
      <c r="B449" s="78"/>
      <c r="C449" s="79"/>
      <c r="D449" s="81">
        <v>112</v>
      </c>
      <c r="E449" s="81"/>
      <c r="F449" s="87"/>
      <c r="G449" s="87"/>
      <c r="H449" s="80">
        <v>4133</v>
      </c>
      <c r="I449" s="80"/>
      <c r="J449" s="80"/>
      <c r="K449" s="136" t="s">
        <v>89</v>
      </c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00">
        <v>630</v>
      </c>
      <c r="Z449" s="100"/>
      <c r="AA449" s="100"/>
      <c r="AB449" s="100"/>
      <c r="AC449" s="100"/>
      <c r="AD449" s="101"/>
    </row>
    <row r="450" spans="2:30" s="5" customFormat="1" ht="18" customHeight="1">
      <c r="B450" s="133"/>
      <c r="C450" s="134"/>
      <c r="D450" s="181">
        <v>640</v>
      </c>
      <c r="E450" s="181"/>
      <c r="F450" s="119"/>
      <c r="G450" s="119"/>
      <c r="H450" s="148">
        <v>4134</v>
      </c>
      <c r="I450" s="148"/>
      <c r="J450" s="148"/>
      <c r="K450" s="182" t="s">
        <v>10</v>
      </c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3">
        <v>1130000</v>
      </c>
      <c r="Z450" s="183"/>
      <c r="AA450" s="183"/>
      <c r="AB450" s="183"/>
      <c r="AC450" s="183"/>
      <c r="AD450" s="184"/>
    </row>
    <row r="451" spans="2:30" s="5" customFormat="1" ht="18" customHeight="1">
      <c r="B451" s="76"/>
      <c r="C451" s="77"/>
      <c r="D451" s="77"/>
      <c r="E451" s="77"/>
      <c r="F451" s="86">
        <v>414</v>
      </c>
      <c r="G451" s="86"/>
      <c r="H451" s="103" t="s">
        <v>92</v>
      </c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88">
        <f>SUM(Y452:AD455)</f>
        <v>52100</v>
      </c>
      <c r="Z451" s="89"/>
      <c r="AA451" s="89"/>
      <c r="AB451" s="89"/>
      <c r="AC451" s="89"/>
      <c r="AD451" s="90"/>
    </row>
    <row r="452" spans="2:30" s="5" customFormat="1" ht="18" customHeight="1">
      <c r="B452" s="82"/>
      <c r="C452" s="83"/>
      <c r="D452" s="81">
        <v>112</v>
      </c>
      <c r="E452" s="81"/>
      <c r="F452" s="99"/>
      <c r="G452" s="99"/>
      <c r="H452" s="80">
        <v>4141</v>
      </c>
      <c r="I452" s="80"/>
      <c r="J452" s="80"/>
      <c r="K452" s="28" t="s">
        <v>94</v>
      </c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100">
        <v>1400</v>
      </c>
      <c r="Z452" s="100"/>
      <c r="AA452" s="100"/>
      <c r="AB452" s="100"/>
      <c r="AC452" s="100"/>
      <c r="AD452" s="101"/>
    </row>
    <row r="453" spans="2:30" s="5" customFormat="1" ht="18" customHeight="1">
      <c r="B453" s="82"/>
      <c r="C453" s="83"/>
      <c r="D453" s="81">
        <v>112</v>
      </c>
      <c r="E453" s="81"/>
      <c r="F453" s="99"/>
      <c r="G453" s="99"/>
      <c r="H453" s="80">
        <v>4143</v>
      </c>
      <c r="I453" s="80"/>
      <c r="J453" s="80"/>
      <c r="K453" s="28" t="s">
        <v>90</v>
      </c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100">
        <v>2700</v>
      </c>
      <c r="Z453" s="100"/>
      <c r="AA453" s="100"/>
      <c r="AB453" s="100"/>
      <c r="AC453" s="100"/>
      <c r="AD453" s="101"/>
    </row>
    <row r="454" spans="2:30" s="5" customFormat="1" ht="18" customHeight="1">
      <c r="B454" s="82"/>
      <c r="C454" s="83"/>
      <c r="D454" s="81">
        <v>112</v>
      </c>
      <c r="E454" s="81"/>
      <c r="F454" s="99"/>
      <c r="G454" s="99"/>
      <c r="H454" s="80">
        <v>4144</v>
      </c>
      <c r="I454" s="80"/>
      <c r="J454" s="80"/>
      <c r="K454" s="28" t="s">
        <v>56</v>
      </c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100">
        <v>40000</v>
      </c>
      <c r="Z454" s="100"/>
      <c r="AA454" s="100"/>
      <c r="AB454" s="100"/>
      <c r="AC454" s="100"/>
      <c r="AD454" s="101"/>
    </row>
    <row r="455" spans="2:30" s="5" customFormat="1" ht="18" customHeight="1">
      <c r="B455" s="133"/>
      <c r="C455" s="134"/>
      <c r="D455" s="120">
        <v>112</v>
      </c>
      <c r="E455" s="120"/>
      <c r="F455" s="119"/>
      <c r="G455" s="119"/>
      <c r="H455" s="117">
        <v>4149</v>
      </c>
      <c r="I455" s="117"/>
      <c r="J455" s="117"/>
      <c r="K455" s="118" t="s">
        <v>91</v>
      </c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36">
        <v>8000</v>
      </c>
      <c r="Z455" s="36"/>
      <c r="AA455" s="36"/>
      <c r="AB455" s="36"/>
      <c r="AC455" s="36"/>
      <c r="AD455" s="37"/>
    </row>
    <row r="456" spans="2:30" s="5" customFormat="1" ht="18" customHeight="1">
      <c r="B456" s="76"/>
      <c r="C456" s="77"/>
      <c r="D456" s="77"/>
      <c r="E456" s="77"/>
      <c r="F456" s="86">
        <v>416</v>
      </c>
      <c r="G456" s="86"/>
      <c r="H456" s="103" t="s">
        <v>46</v>
      </c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88">
        <f>SUM(Y457:Y457)</f>
        <v>1170000</v>
      </c>
      <c r="Z456" s="89"/>
      <c r="AA456" s="89"/>
      <c r="AB456" s="89"/>
      <c r="AC456" s="89"/>
      <c r="AD456" s="90"/>
    </row>
    <row r="457" spans="2:30" s="5" customFormat="1" ht="18" customHeight="1">
      <c r="B457" s="78"/>
      <c r="C457" s="79"/>
      <c r="D457" s="102">
        <v>112</v>
      </c>
      <c r="E457" s="102"/>
      <c r="F457" s="87"/>
      <c r="G457" s="87"/>
      <c r="H457" s="104">
        <v>4162</v>
      </c>
      <c r="I457" s="104"/>
      <c r="J457" s="104"/>
      <c r="K457" s="180" t="s">
        <v>47</v>
      </c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91">
        <v>1170000</v>
      </c>
      <c r="Z457" s="91"/>
      <c r="AA457" s="91"/>
      <c r="AB457" s="91"/>
      <c r="AC457" s="91"/>
      <c r="AD457" s="92"/>
    </row>
    <row r="458" spans="2:30" s="5" customFormat="1" ht="38.1" customHeight="1">
      <c r="B458" s="76"/>
      <c r="C458" s="77"/>
      <c r="D458" s="77"/>
      <c r="E458" s="77"/>
      <c r="F458" s="86">
        <v>431</v>
      </c>
      <c r="G458" s="86"/>
      <c r="H458" s="96" t="s">
        <v>4</v>
      </c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8"/>
      <c r="Y458" s="88">
        <f>SUM(Y459:AD465)</f>
        <v>8881500</v>
      </c>
      <c r="Z458" s="89"/>
      <c r="AA458" s="89"/>
      <c r="AB458" s="89"/>
      <c r="AC458" s="89"/>
      <c r="AD458" s="90"/>
    </row>
    <row r="459" spans="2:30" s="5" customFormat="1" ht="18" customHeight="1">
      <c r="B459" s="93"/>
      <c r="C459" s="94"/>
      <c r="D459" s="81">
        <v>180</v>
      </c>
      <c r="E459" s="81"/>
      <c r="F459" s="95"/>
      <c r="G459" s="95"/>
      <c r="H459" s="80">
        <v>4314</v>
      </c>
      <c r="I459" s="80"/>
      <c r="J459" s="80"/>
      <c r="K459" s="28" t="s">
        <v>5</v>
      </c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100">
        <v>40000</v>
      </c>
      <c r="Z459" s="100"/>
      <c r="AA459" s="100"/>
      <c r="AB459" s="100"/>
      <c r="AC459" s="100"/>
      <c r="AD459" s="101"/>
    </row>
    <row r="460" spans="2:30" s="5" customFormat="1" ht="36" customHeight="1">
      <c r="B460" s="93"/>
      <c r="C460" s="94"/>
      <c r="D460" s="81">
        <v>180</v>
      </c>
      <c r="E460" s="81"/>
      <c r="F460" s="95"/>
      <c r="G460" s="95"/>
      <c r="H460" s="80">
        <v>4315</v>
      </c>
      <c r="I460" s="80"/>
      <c r="J460" s="80"/>
      <c r="K460" s="28" t="s">
        <v>3</v>
      </c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100">
        <v>96000</v>
      </c>
      <c r="Z460" s="100"/>
      <c r="AA460" s="100"/>
      <c r="AB460" s="100"/>
      <c r="AC460" s="100"/>
      <c r="AD460" s="101"/>
    </row>
    <row r="461" spans="2:30" s="5" customFormat="1" ht="18" customHeight="1">
      <c r="B461" s="93"/>
      <c r="C461" s="94"/>
      <c r="D461" s="81">
        <v>112</v>
      </c>
      <c r="E461" s="81"/>
      <c r="F461" s="95"/>
      <c r="G461" s="95"/>
      <c r="H461" s="80">
        <v>4317</v>
      </c>
      <c r="I461" s="80"/>
      <c r="J461" s="80"/>
      <c r="K461" s="28" t="s">
        <v>153</v>
      </c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100">
        <v>250000</v>
      </c>
      <c r="Z461" s="100"/>
      <c r="AA461" s="100"/>
      <c r="AB461" s="100"/>
      <c r="AC461" s="100"/>
      <c r="AD461" s="101"/>
    </row>
    <row r="462" spans="2:30" s="5" customFormat="1" ht="18" customHeight="1">
      <c r="B462" s="93"/>
      <c r="C462" s="94"/>
      <c r="D462" s="81">
        <v>112</v>
      </c>
      <c r="E462" s="81"/>
      <c r="F462" s="95"/>
      <c r="G462" s="95"/>
      <c r="H462" s="80">
        <v>4318</v>
      </c>
      <c r="I462" s="80"/>
      <c r="J462" s="80"/>
      <c r="K462" s="28" t="s">
        <v>201</v>
      </c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100">
        <v>160000</v>
      </c>
      <c r="Z462" s="100"/>
      <c r="AA462" s="100"/>
      <c r="AB462" s="100"/>
      <c r="AC462" s="100"/>
      <c r="AD462" s="101"/>
    </row>
    <row r="463" spans="2:30" s="5" customFormat="1" ht="18" customHeight="1">
      <c r="B463" s="93"/>
      <c r="C463" s="94"/>
      <c r="D463" s="81">
        <v>180</v>
      </c>
      <c r="E463" s="81"/>
      <c r="F463" s="95"/>
      <c r="G463" s="95"/>
      <c r="H463" s="80">
        <v>4324</v>
      </c>
      <c r="I463" s="80"/>
      <c r="J463" s="80"/>
      <c r="K463" s="28" t="s">
        <v>58</v>
      </c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100">
        <v>1198500</v>
      </c>
      <c r="Z463" s="100"/>
      <c r="AA463" s="100"/>
      <c r="AB463" s="100"/>
      <c r="AC463" s="100"/>
      <c r="AD463" s="101"/>
    </row>
    <row r="464" spans="2:30" s="5" customFormat="1" ht="18" customHeight="1">
      <c r="B464" s="93"/>
      <c r="C464" s="94"/>
      <c r="D464" s="81">
        <v>180</v>
      </c>
      <c r="E464" s="81"/>
      <c r="F464" s="95"/>
      <c r="G464" s="95"/>
      <c r="H464" s="80">
        <v>4325</v>
      </c>
      <c r="I464" s="80"/>
      <c r="J464" s="80"/>
      <c r="K464" s="73" t="s">
        <v>137</v>
      </c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100">
        <v>358000</v>
      </c>
      <c r="Z464" s="100"/>
      <c r="AA464" s="100"/>
      <c r="AB464" s="100"/>
      <c r="AC464" s="100"/>
      <c r="AD464" s="101"/>
    </row>
    <row r="465" spans="2:30" s="5" customFormat="1" ht="18" customHeight="1">
      <c r="B465" s="82"/>
      <c r="C465" s="83"/>
      <c r="D465" s="81">
        <v>660</v>
      </c>
      <c r="E465" s="81"/>
      <c r="F465" s="99"/>
      <c r="G465" s="99"/>
      <c r="H465" s="80">
        <v>4326</v>
      </c>
      <c r="I465" s="80"/>
      <c r="J465" s="80"/>
      <c r="K465" s="28" t="s">
        <v>108</v>
      </c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100">
        <v>6779000</v>
      </c>
      <c r="Z465" s="100"/>
      <c r="AA465" s="100"/>
      <c r="AB465" s="100"/>
      <c r="AC465" s="100"/>
      <c r="AD465" s="101"/>
    </row>
    <row r="466" spans="2:30" s="5" customFormat="1" ht="18" customHeight="1">
      <c r="B466" s="76"/>
      <c r="C466" s="77"/>
      <c r="D466" s="77"/>
      <c r="E466" s="77"/>
      <c r="F466" s="86">
        <v>441</v>
      </c>
      <c r="G466" s="86"/>
      <c r="H466" s="103" t="s">
        <v>35</v>
      </c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77">
        <f>SUM(Y467:Y470)</f>
        <v>19265800</v>
      </c>
      <c r="Z466" s="178"/>
      <c r="AA466" s="178"/>
      <c r="AB466" s="178"/>
      <c r="AC466" s="178"/>
      <c r="AD466" s="179"/>
    </row>
    <row r="467" spans="2:30" s="5" customFormat="1" ht="18" customHeight="1">
      <c r="B467" s="172"/>
      <c r="C467" s="173"/>
      <c r="D467" s="81">
        <v>112</v>
      </c>
      <c r="E467" s="81"/>
      <c r="F467" s="175"/>
      <c r="G467" s="175"/>
      <c r="H467" s="80">
        <v>4412</v>
      </c>
      <c r="I467" s="80"/>
      <c r="J467" s="80"/>
      <c r="K467" s="28" t="s">
        <v>138</v>
      </c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185">
        <v>13610000</v>
      </c>
      <c r="Z467" s="185"/>
      <c r="AA467" s="185"/>
      <c r="AB467" s="185"/>
      <c r="AC467" s="185"/>
      <c r="AD467" s="186"/>
    </row>
    <row r="468" spans="2:30" s="5" customFormat="1" ht="18" customHeight="1">
      <c r="B468" s="172"/>
      <c r="C468" s="173"/>
      <c r="D468" s="81">
        <v>112</v>
      </c>
      <c r="E468" s="81"/>
      <c r="F468" s="175"/>
      <c r="G468" s="175"/>
      <c r="H468" s="80">
        <v>4413</v>
      </c>
      <c r="I468" s="80"/>
      <c r="J468" s="80"/>
      <c r="K468" s="28" t="s">
        <v>6</v>
      </c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185">
        <v>3315300</v>
      </c>
      <c r="Z468" s="185"/>
      <c r="AA468" s="185"/>
      <c r="AB468" s="185"/>
      <c r="AC468" s="185"/>
      <c r="AD468" s="186"/>
    </row>
    <row r="469" spans="2:30" s="5" customFormat="1" ht="18" customHeight="1">
      <c r="B469" s="172"/>
      <c r="C469" s="173"/>
      <c r="D469" s="81">
        <v>112</v>
      </c>
      <c r="E469" s="81"/>
      <c r="F469" s="175"/>
      <c r="G469" s="175"/>
      <c r="H469" s="80">
        <v>4415</v>
      </c>
      <c r="I469" s="80"/>
      <c r="J469" s="80"/>
      <c r="K469" s="28" t="s">
        <v>7</v>
      </c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185">
        <v>1682000</v>
      </c>
      <c r="Z469" s="185"/>
      <c r="AA469" s="185"/>
      <c r="AB469" s="185"/>
      <c r="AC469" s="185"/>
      <c r="AD469" s="186"/>
    </row>
    <row r="470" spans="2:30" s="5" customFormat="1" ht="18" customHeight="1">
      <c r="B470" s="174"/>
      <c r="C470" s="150"/>
      <c r="D470" s="120">
        <v>112</v>
      </c>
      <c r="E470" s="120"/>
      <c r="F470" s="176"/>
      <c r="G470" s="176"/>
      <c r="H470" s="117">
        <v>4416</v>
      </c>
      <c r="I470" s="117"/>
      <c r="J470" s="117"/>
      <c r="K470" s="118" t="s">
        <v>105</v>
      </c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95">
        <v>658500</v>
      </c>
      <c r="Z470" s="195"/>
      <c r="AA470" s="195"/>
      <c r="AB470" s="195"/>
      <c r="AC470" s="195"/>
      <c r="AD470" s="196"/>
    </row>
    <row r="471" spans="2:30" s="5" customFormat="1" ht="18" customHeight="1"/>
    <row r="472" spans="2:30" s="5" customFormat="1" ht="18" customHeight="1"/>
    <row r="473" spans="2:30" s="5" customFormat="1" ht="18" customHeight="1">
      <c r="B473" s="145" t="s">
        <v>130</v>
      </c>
      <c r="C473" s="146"/>
      <c r="D473" s="146" t="s">
        <v>131</v>
      </c>
      <c r="E473" s="146"/>
      <c r="F473" s="146" t="s">
        <v>132</v>
      </c>
      <c r="G473" s="146"/>
      <c r="H473" s="146" t="s">
        <v>132</v>
      </c>
      <c r="I473" s="146"/>
      <c r="J473" s="149" t="s">
        <v>134</v>
      </c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 t="s">
        <v>133</v>
      </c>
      <c r="Z473" s="149"/>
      <c r="AA473" s="149"/>
      <c r="AB473" s="149"/>
      <c r="AC473" s="149"/>
      <c r="AD473" s="151"/>
    </row>
    <row r="474" spans="2:30" s="5" customFormat="1" ht="18" customHeight="1">
      <c r="B474" s="147"/>
      <c r="C474" s="148"/>
      <c r="D474" s="148"/>
      <c r="E474" s="148"/>
      <c r="F474" s="148"/>
      <c r="G474" s="148"/>
      <c r="H474" s="148"/>
      <c r="I474" s="148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2"/>
    </row>
    <row r="475" spans="2:30" s="5" customFormat="1" ht="18" customHeight="1">
      <c r="B475" s="166"/>
      <c r="C475" s="167"/>
      <c r="D475" s="77"/>
      <c r="E475" s="77"/>
      <c r="F475" s="86">
        <v>46</v>
      </c>
      <c r="G475" s="86"/>
      <c r="H475" s="103" t="s">
        <v>20</v>
      </c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70">
        <f>SUM(Y476:Y479)</f>
        <v>2552000</v>
      </c>
      <c r="Z475" s="170"/>
      <c r="AA475" s="170"/>
      <c r="AB475" s="170"/>
      <c r="AC475" s="170"/>
      <c r="AD475" s="171"/>
    </row>
    <row r="476" spans="2:30" s="5" customFormat="1" ht="18" customHeight="1">
      <c r="B476" s="168"/>
      <c r="C476" s="80"/>
      <c r="D476" s="81">
        <v>112</v>
      </c>
      <c r="E476" s="81"/>
      <c r="F476" s="99"/>
      <c r="G476" s="99"/>
      <c r="H476" s="80">
        <v>4611</v>
      </c>
      <c r="I476" s="80"/>
      <c r="J476" s="80"/>
      <c r="K476" s="28" t="s">
        <v>139</v>
      </c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100">
        <v>232000</v>
      </c>
      <c r="Z476" s="100"/>
      <c r="AA476" s="100"/>
      <c r="AB476" s="100"/>
      <c r="AC476" s="100"/>
      <c r="AD476" s="101"/>
    </row>
    <row r="477" spans="2:30" s="5" customFormat="1" ht="18" customHeight="1">
      <c r="B477" s="168"/>
      <c r="C477" s="80"/>
      <c r="D477" s="81">
        <v>112</v>
      </c>
      <c r="E477" s="81"/>
      <c r="F477" s="99"/>
      <c r="G477" s="99"/>
      <c r="H477" s="80">
        <v>4612</v>
      </c>
      <c r="I477" s="80"/>
      <c r="J477" s="80"/>
      <c r="K477" s="136" t="s">
        <v>79</v>
      </c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00">
        <v>1900000</v>
      </c>
      <c r="Z477" s="100"/>
      <c r="AA477" s="100"/>
      <c r="AB477" s="100"/>
      <c r="AC477" s="100"/>
      <c r="AD477" s="101"/>
    </row>
    <row r="478" spans="2:30" s="5" customFormat="1" ht="18" customHeight="1">
      <c r="B478" s="168"/>
      <c r="C478" s="80"/>
      <c r="D478" s="81">
        <v>112</v>
      </c>
      <c r="E478" s="81"/>
      <c r="F478" s="99"/>
      <c r="G478" s="99"/>
      <c r="H478" s="80">
        <v>4631</v>
      </c>
      <c r="I478" s="80"/>
      <c r="J478" s="80"/>
      <c r="K478" s="28" t="s">
        <v>8</v>
      </c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100">
        <v>70000</v>
      </c>
      <c r="Z478" s="100"/>
      <c r="AA478" s="100"/>
      <c r="AB478" s="100"/>
      <c r="AC478" s="100"/>
      <c r="AD478" s="101"/>
    </row>
    <row r="479" spans="2:30" s="5" customFormat="1" ht="18" customHeight="1">
      <c r="B479" s="169"/>
      <c r="C479" s="117"/>
      <c r="D479" s="120">
        <v>112</v>
      </c>
      <c r="E479" s="120"/>
      <c r="F479" s="119"/>
      <c r="G479" s="119"/>
      <c r="H479" s="117">
        <v>4632</v>
      </c>
      <c r="I479" s="117"/>
      <c r="J479" s="117"/>
      <c r="K479" s="118" t="s">
        <v>41</v>
      </c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36">
        <v>350000</v>
      </c>
      <c r="Z479" s="36"/>
      <c r="AA479" s="36"/>
      <c r="AB479" s="36"/>
      <c r="AC479" s="36"/>
      <c r="AD479" s="37"/>
    </row>
    <row r="480" spans="2:30" s="5" customFormat="1" ht="18" customHeight="1">
      <c r="B480" s="166"/>
      <c r="C480" s="167"/>
      <c r="D480" s="77"/>
      <c r="E480" s="77"/>
      <c r="F480" s="86">
        <v>47</v>
      </c>
      <c r="G480" s="86"/>
      <c r="H480" s="103" t="s">
        <v>9</v>
      </c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70">
        <f>SUM(Y481:Y482)</f>
        <v>430000</v>
      </c>
      <c r="Z480" s="170"/>
      <c r="AA480" s="170"/>
      <c r="AB480" s="170"/>
      <c r="AC480" s="170"/>
      <c r="AD480" s="171"/>
    </row>
    <row r="481" spans="2:30" s="5" customFormat="1" ht="18" customHeight="1">
      <c r="B481" s="168"/>
      <c r="C481" s="80"/>
      <c r="D481" s="81">
        <v>112</v>
      </c>
      <c r="E481" s="81"/>
      <c r="F481" s="99"/>
      <c r="G481" s="99"/>
      <c r="H481" s="80">
        <v>4711</v>
      </c>
      <c r="I481" s="80"/>
      <c r="J481" s="80"/>
      <c r="K481" s="28" t="s">
        <v>36</v>
      </c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100">
        <v>280000</v>
      </c>
      <c r="Z481" s="100"/>
      <c r="AA481" s="100"/>
      <c r="AB481" s="100"/>
      <c r="AC481" s="100"/>
      <c r="AD481" s="101"/>
    </row>
    <row r="482" spans="2:30" s="5" customFormat="1" ht="18" customHeight="1">
      <c r="B482" s="169"/>
      <c r="C482" s="117"/>
      <c r="D482" s="120">
        <v>112</v>
      </c>
      <c r="E482" s="120"/>
      <c r="F482" s="119"/>
      <c r="G482" s="119"/>
      <c r="H482" s="117">
        <v>4721</v>
      </c>
      <c r="I482" s="117"/>
      <c r="J482" s="117"/>
      <c r="K482" s="135" t="s">
        <v>40</v>
      </c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36">
        <v>150000</v>
      </c>
      <c r="Z482" s="36"/>
      <c r="AA482" s="36"/>
      <c r="AB482" s="36"/>
      <c r="AC482" s="36"/>
      <c r="AD482" s="37"/>
    </row>
    <row r="483" spans="2:30" s="5" customFormat="1" ht="18" customHeight="1">
      <c r="B483" s="105">
        <v>5</v>
      </c>
      <c r="C483" s="106"/>
      <c r="D483" s="109" t="s">
        <v>136</v>
      </c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60">
        <f>Y437+Y443+Y447+Y451+Y456+Y458+Y475+Y480+Y466</f>
        <v>33772680</v>
      </c>
      <c r="Z483" s="161"/>
      <c r="AA483" s="161"/>
      <c r="AB483" s="161"/>
      <c r="AC483" s="161"/>
      <c r="AD483" s="162"/>
    </row>
    <row r="484" spans="2:30" s="5" customFormat="1" ht="18" customHeight="1">
      <c r="B484" s="107"/>
      <c r="C484" s="108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63"/>
      <c r="Z484" s="164"/>
      <c r="AA484" s="164"/>
      <c r="AB484" s="164"/>
      <c r="AC484" s="164"/>
      <c r="AD484" s="165"/>
    </row>
    <row r="485" spans="2:30" s="5" customFormat="1" ht="18" customHeight="1"/>
    <row r="486" spans="2:30" s="5" customFormat="1" ht="18" customHeight="1"/>
    <row r="487" spans="2:30" s="5" customFormat="1" ht="18" customHeight="1"/>
    <row r="488" spans="2:30" s="5" customFormat="1" ht="18" customHeight="1"/>
    <row r="489" spans="2:30" s="5" customFormat="1" ht="18" customHeight="1"/>
    <row r="490" spans="2:30" s="5" customFormat="1" ht="18" customHeight="1"/>
    <row r="491" spans="2:30" s="5" customFormat="1" ht="18" customHeight="1"/>
    <row r="492" spans="2:30" s="5" customFormat="1" ht="18" customHeight="1"/>
    <row r="493" spans="2:30" s="5" customFormat="1" ht="18" customHeight="1"/>
    <row r="494" spans="2:30" s="5" customFormat="1" ht="18" customHeight="1"/>
    <row r="495" spans="2:30" s="5" customFormat="1" ht="18" customHeight="1"/>
    <row r="496" spans="2:30" s="5" customFormat="1" ht="18" customHeight="1"/>
    <row r="497" s="5" customFormat="1" ht="18" customHeight="1"/>
    <row r="498" s="5" customFormat="1" ht="18" customHeight="1"/>
    <row r="499" s="5" customFormat="1" ht="18" customHeight="1"/>
    <row r="500" s="5" customFormat="1" ht="18" customHeight="1"/>
    <row r="501" s="5" customFormat="1" ht="18" customHeight="1"/>
    <row r="502" s="5" customFormat="1" ht="18" customHeight="1"/>
    <row r="503" s="5" customFormat="1" ht="18" customHeight="1"/>
    <row r="504" s="5" customFormat="1" ht="18" customHeight="1"/>
    <row r="505" s="5" customFormat="1" ht="18" customHeight="1"/>
    <row r="506" s="5" customFormat="1" ht="18" customHeight="1"/>
    <row r="507" s="5" customFormat="1" ht="18" customHeight="1"/>
    <row r="508" s="5" customFormat="1" ht="18" customHeight="1"/>
    <row r="509" s="5" customFormat="1" ht="18" customHeight="1"/>
    <row r="510" s="5" customFormat="1" ht="18" customHeight="1"/>
    <row r="511" s="5" customFormat="1" ht="18" customHeight="1"/>
    <row r="512" s="5" customFormat="1" ht="18" customHeight="1"/>
    <row r="513" spans="2:30" s="5" customFormat="1" ht="18" customHeight="1"/>
    <row r="514" spans="2:30" s="5" customFormat="1" ht="18" customHeight="1">
      <c r="B514" s="145" t="s">
        <v>130</v>
      </c>
      <c r="C514" s="146"/>
      <c r="D514" s="146" t="s">
        <v>131</v>
      </c>
      <c r="E514" s="146"/>
      <c r="F514" s="146" t="s">
        <v>132</v>
      </c>
      <c r="G514" s="146"/>
      <c r="H514" s="146" t="s">
        <v>132</v>
      </c>
      <c r="I514" s="146"/>
      <c r="J514" s="149" t="s">
        <v>134</v>
      </c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 t="s">
        <v>133</v>
      </c>
      <c r="Z514" s="149"/>
      <c r="AA514" s="149"/>
      <c r="AB514" s="149"/>
      <c r="AC514" s="149"/>
      <c r="AD514" s="151"/>
    </row>
    <row r="515" spans="2:30" s="5" customFormat="1" ht="18" customHeight="1">
      <c r="B515" s="147"/>
      <c r="C515" s="148"/>
      <c r="D515" s="148"/>
      <c r="E515" s="148"/>
      <c r="F515" s="148"/>
      <c r="G515" s="148"/>
      <c r="H515" s="148"/>
      <c r="I515" s="148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2"/>
    </row>
    <row r="516" spans="2:30" s="5" customFormat="1" ht="18" customHeight="1">
      <c r="B516" s="137">
        <v>6</v>
      </c>
      <c r="C516" s="138"/>
      <c r="D516" s="141" t="s">
        <v>42</v>
      </c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2"/>
    </row>
    <row r="517" spans="2:30" s="5" customFormat="1" ht="18" customHeight="1">
      <c r="B517" s="139"/>
      <c r="C517" s="140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4"/>
    </row>
    <row r="518" spans="2:30" s="5" customFormat="1" ht="18" customHeight="1">
      <c r="B518" s="76"/>
      <c r="C518" s="77"/>
      <c r="D518" s="77"/>
      <c r="E518" s="77"/>
      <c r="F518" s="86">
        <v>411</v>
      </c>
      <c r="G518" s="86"/>
      <c r="H518" s="103" t="s">
        <v>0</v>
      </c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88">
        <f>SUM(Y519:Y523)</f>
        <v>368600</v>
      </c>
      <c r="Z518" s="89"/>
      <c r="AA518" s="89"/>
      <c r="AB518" s="89"/>
      <c r="AC518" s="89"/>
      <c r="AD518" s="90"/>
    </row>
    <row r="519" spans="2:30" s="5" customFormat="1" ht="18" customHeight="1">
      <c r="B519" s="82"/>
      <c r="C519" s="83"/>
      <c r="D519" s="81">
        <v>112</v>
      </c>
      <c r="E519" s="81"/>
      <c r="F519" s="99"/>
      <c r="G519" s="99"/>
      <c r="H519" s="80">
        <v>4111</v>
      </c>
      <c r="I519" s="80"/>
      <c r="J519" s="80"/>
      <c r="K519" s="28" t="s">
        <v>37</v>
      </c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100">
        <v>214000</v>
      </c>
      <c r="Z519" s="100"/>
      <c r="AA519" s="100"/>
      <c r="AB519" s="100"/>
      <c r="AC519" s="100"/>
      <c r="AD519" s="101"/>
    </row>
    <row r="520" spans="2:30" s="5" customFormat="1" ht="18" customHeight="1">
      <c r="B520" s="82"/>
      <c r="C520" s="83"/>
      <c r="D520" s="81">
        <v>112</v>
      </c>
      <c r="E520" s="81"/>
      <c r="F520" s="99"/>
      <c r="G520" s="99"/>
      <c r="H520" s="80">
        <v>4112</v>
      </c>
      <c r="I520" s="80"/>
      <c r="J520" s="80"/>
      <c r="K520" s="136" t="s">
        <v>118</v>
      </c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00">
        <v>33400</v>
      </c>
      <c r="Z520" s="100"/>
      <c r="AA520" s="100"/>
      <c r="AB520" s="100"/>
      <c r="AC520" s="100"/>
      <c r="AD520" s="101"/>
    </row>
    <row r="521" spans="2:30" s="5" customFormat="1" ht="18" customHeight="1">
      <c r="B521" s="82"/>
      <c r="C521" s="83"/>
      <c r="D521" s="81">
        <v>112</v>
      </c>
      <c r="E521" s="81"/>
      <c r="F521" s="99"/>
      <c r="G521" s="99"/>
      <c r="H521" s="80">
        <v>4113</v>
      </c>
      <c r="I521" s="80"/>
      <c r="J521" s="80"/>
      <c r="K521" s="28" t="s">
        <v>53</v>
      </c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100">
        <v>79000</v>
      </c>
      <c r="Z521" s="100"/>
      <c r="AA521" s="100"/>
      <c r="AB521" s="100"/>
      <c r="AC521" s="100"/>
      <c r="AD521" s="101"/>
    </row>
    <row r="522" spans="2:30" s="5" customFormat="1" ht="18" customHeight="1">
      <c r="B522" s="82"/>
      <c r="C522" s="83"/>
      <c r="D522" s="81">
        <v>112</v>
      </c>
      <c r="E522" s="81"/>
      <c r="F522" s="99"/>
      <c r="G522" s="99"/>
      <c r="H522" s="80">
        <v>4114</v>
      </c>
      <c r="I522" s="80"/>
      <c r="J522" s="80"/>
      <c r="K522" s="28" t="s">
        <v>54</v>
      </c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100">
        <v>37100</v>
      </c>
      <c r="Z522" s="100"/>
      <c r="AA522" s="100"/>
      <c r="AB522" s="100"/>
      <c r="AC522" s="100"/>
      <c r="AD522" s="101"/>
    </row>
    <row r="523" spans="2:30" s="5" customFormat="1" ht="18" customHeight="1">
      <c r="B523" s="133"/>
      <c r="C523" s="134"/>
      <c r="D523" s="120">
        <v>112</v>
      </c>
      <c r="E523" s="120"/>
      <c r="F523" s="119"/>
      <c r="G523" s="119"/>
      <c r="H523" s="117">
        <v>4115</v>
      </c>
      <c r="I523" s="117"/>
      <c r="J523" s="117"/>
      <c r="K523" s="118" t="s">
        <v>160</v>
      </c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36">
        <v>5100</v>
      </c>
      <c r="Z523" s="36"/>
      <c r="AA523" s="36"/>
      <c r="AB523" s="36"/>
      <c r="AC523" s="36"/>
      <c r="AD523" s="37"/>
    </row>
    <row r="524" spans="2:30" s="5" customFormat="1" ht="18" customHeight="1">
      <c r="B524" s="76"/>
      <c r="C524" s="77"/>
      <c r="D524" s="77"/>
      <c r="E524" s="77"/>
      <c r="F524" s="86">
        <v>412</v>
      </c>
      <c r="G524" s="86"/>
      <c r="H524" s="103" t="s">
        <v>1</v>
      </c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88">
        <f>SUM(Y525:Y526)</f>
        <v>16000</v>
      </c>
      <c r="Z524" s="89"/>
      <c r="AA524" s="89"/>
      <c r="AB524" s="89"/>
      <c r="AC524" s="89"/>
      <c r="AD524" s="90"/>
    </row>
    <row r="525" spans="2:30" s="5" customFormat="1" ht="18" customHeight="1">
      <c r="B525" s="82"/>
      <c r="C525" s="83"/>
      <c r="D525" s="81">
        <v>112</v>
      </c>
      <c r="E525" s="81"/>
      <c r="F525" s="99"/>
      <c r="G525" s="99"/>
      <c r="H525" s="80">
        <v>4123</v>
      </c>
      <c r="I525" s="80"/>
      <c r="J525" s="80"/>
      <c r="K525" s="28" t="s">
        <v>33</v>
      </c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100">
        <v>15000</v>
      </c>
      <c r="Z525" s="100"/>
      <c r="AA525" s="100"/>
      <c r="AB525" s="100"/>
      <c r="AC525" s="100"/>
      <c r="AD525" s="101"/>
    </row>
    <row r="526" spans="2:30" s="5" customFormat="1" ht="18" customHeight="1">
      <c r="B526" s="133"/>
      <c r="C526" s="134"/>
      <c r="D526" s="120">
        <v>112</v>
      </c>
      <c r="E526" s="120"/>
      <c r="F526" s="119"/>
      <c r="G526" s="119"/>
      <c r="H526" s="117">
        <v>4127</v>
      </c>
      <c r="I526" s="117"/>
      <c r="J526" s="117"/>
      <c r="K526" s="135" t="s">
        <v>34</v>
      </c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36">
        <v>1000</v>
      </c>
      <c r="Z526" s="36"/>
      <c r="AA526" s="36"/>
      <c r="AB526" s="36"/>
      <c r="AC526" s="36"/>
      <c r="AD526" s="37"/>
    </row>
    <row r="527" spans="2:30" s="5" customFormat="1" ht="18" customHeight="1">
      <c r="B527" s="76"/>
      <c r="C527" s="77"/>
      <c r="D527" s="77"/>
      <c r="E527" s="77"/>
      <c r="F527" s="86">
        <v>413</v>
      </c>
      <c r="G527" s="86"/>
      <c r="H527" s="103" t="s">
        <v>2</v>
      </c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88">
        <f>SUM(Y528:Y529)</f>
        <v>16980</v>
      </c>
      <c r="Z527" s="89"/>
      <c r="AA527" s="89"/>
      <c r="AB527" s="89"/>
      <c r="AC527" s="89"/>
      <c r="AD527" s="90"/>
    </row>
    <row r="528" spans="2:30" s="5" customFormat="1" ht="18" customHeight="1">
      <c r="B528" s="82"/>
      <c r="C528" s="83"/>
      <c r="D528" s="81">
        <v>112</v>
      </c>
      <c r="E528" s="81"/>
      <c r="F528" s="99"/>
      <c r="G528" s="99"/>
      <c r="H528" s="80">
        <v>4131</v>
      </c>
      <c r="I528" s="80"/>
      <c r="J528" s="80"/>
      <c r="K528" s="28" t="s">
        <v>88</v>
      </c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100">
        <v>16500</v>
      </c>
      <c r="Z528" s="100"/>
      <c r="AA528" s="100"/>
      <c r="AB528" s="100"/>
      <c r="AC528" s="100"/>
      <c r="AD528" s="101"/>
    </row>
    <row r="529" spans="2:30" s="5" customFormat="1" ht="18" customHeight="1">
      <c r="B529" s="133"/>
      <c r="C529" s="134"/>
      <c r="D529" s="120">
        <v>112</v>
      </c>
      <c r="E529" s="120"/>
      <c r="F529" s="119"/>
      <c r="G529" s="119"/>
      <c r="H529" s="117">
        <v>4133</v>
      </c>
      <c r="I529" s="117"/>
      <c r="J529" s="117"/>
      <c r="K529" s="135" t="s">
        <v>89</v>
      </c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36">
        <v>480</v>
      </c>
      <c r="Z529" s="36"/>
      <c r="AA529" s="36"/>
      <c r="AB529" s="36"/>
      <c r="AC529" s="36"/>
      <c r="AD529" s="37"/>
    </row>
    <row r="530" spans="2:30" s="5" customFormat="1" ht="18" customHeight="1">
      <c r="B530" s="76"/>
      <c r="C530" s="77"/>
      <c r="D530" s="77"/>
      <c r="E530" s="77"/>
      <c r="F530" s="86">
        <v>414</v>
      </c>
      <c r="G530" s="86"/>
      <c r="H530" s="103" t="s">
        <v>92</v>
      </c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88">
        <f>SUM(Y531:Y533)</f>
        <v>138500</v>
      </c>
      <c r="Z530" s="89"/>
      <c r="AA530" s="89"/>
      <c r="AB530" s="89"/>
      <c r="AC530" s="89"/>
      <c r="AD530" s="90"/>
    </row>
    <row r="531" spans="2:30" s="5" customFormat="1" ht="18" customHeight="1">
      <c r="B531" s="82"/>
      <c r="C531" s="83"/>
      <c r="D531" s="81">
        <v>112</v>
      </c>
      <c r="E531" s="81"/>
      <c r="F531" s="99"/>
      <c r="G531" s="99"/>
      <c r="H531" s="80">
        <v>4141</v>
      </c>
      <c r="I531" s="80"/>
      <c r="J531" s="80"/>
      <c r="K531" s="28" t="s">
        <v>94</v>
      </c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100">
        <v>1000</v>
      </c>
      <c r="Z531" s="100"/>
      <c r="AA531" s="100"/>
      <c r="AB531" s="100"/>
      <c r="AC531" s="100"/>
      <c r="AD531" s="101"/>
    </row>
    <row r="532" spans="2:30" s="5" customFormat="1" ht="18" customHeight="1">
      <c r="B532" s="82"/>
      <c r="C532" s="83"/>
      <c r="D532" s="81">
        <v>112</v>
      </c>
      <c r="E532" s="81"/>
      <c r="F532" s="99"/>
      <c r="G532" s="99"/>
      <c r="H532" s="80">
        <v>4143</v>
      </c>
      <c r="I532" s="80"/>
      <c r="J532" s="80"/>
      <c r="K532" s="28" t="s">
        <v>90</v>
      </c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100">
        <v>134700</v>
      </c>
      <c r="Z532" s="100"/>
      <c r="AA532" s="100"/>
      <c r="AB532" s="100"/>
      <c r="AC532" s="100"/>
      <c r="AD532" s="101"/>
    </row>
    <row r="533" spans="2:30" s="5" customFormat="1" ht="18" customHeight="1">
      <c r="B533" s="133"/>
      <c r="C533" s="134"/>
      <c r="D533" s="120">
        <v>112</v>
      </c>
      <c r="E533" s="120"/>
      <c r="F533" s="119"/>
      <c r="G533" s="119"/>
      <c r="H533" s="117">
        <v>4149</v>
      </c>
      <c r="I533" s="117"/>
      <c r="J533" s="117"/>
      <c r="K533" s="118" t="s">
        <v>91</v>
      </c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36">
        <v>2800</v>
      </c>
      <c r="Z533" s="36"/>
      <c r="AA533" s="36"/>
      <c r="AB533" s="36"/>
      <c r="AC533" s="36"/>
      <c r="AD533" s="37"/>
    </row>
    <row r="534" spans="2:30" s="5" customFormat="1" ht="18" customHeight="1">
      <c r="B534" s="76"/>
      <c r="C534" s="77"/>
      <c r="D534" s="77"/>
      <c r="E534" s="77"/>
      <c r="F534" s="86">
        <v>419</v>
      </c>
      <c r="G534" s="86"/>
      <c r="H534" s="96" t="s">
        <v>59</v>
      </c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8"/>
      <c r="Y534" s="88">
        <f>SUM(Y535:Y535)</f>
        <v>50000</v>
      </c>
      <c r="Z534" s="89"/>
      <c r="AA534" s="89"/>
      <c r="AB534" s="89"/>
      <c r="AC534" s="89"/>
      <c r="AD534" s="90"/>
    </row>
    <row r="535" spans="2:30" s="5" customFormat="1" ht="18" customHeight="1">
      <c r="B535" s="82"/>
      <c r="C535" s="83"/>
      <c r="D535" s="159">
        <v>133</v>
      </c>
      <c r="E535" s="159"/>
      <c r="F535" s="99"/>
      <c r="G535" s="99"/>
      <c r="H535" s="80">
        <v>4193</v>
      </c>
      <c r="I535" s="80"/>
      <c r="J535" s="80"/>
      <c r="K535" s="28" t="s">
        <v>100</v>
      </c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100">
        <v>50000</v>
      </c>
      <c r="Z535" s="100"/>
      <c r="AA535" s="100"/>
      <c r="AB535" s="100"/>
      <c r="AC535" s="100"/>
      <c r="AD535" s="101"/>
    </row>
    <row r="536" spans="2:30" s="5" customFormat="1" ht="18" customHeight="1">
      <c r="B536" s="76"/>
      <c r="C536" s="77"/>
      <c r="D536" s="77"/>
      <c r="E536" s="77"/>
      <c r="F536" s="86">
        <v>441</v>
      </c>
      <c r="G536" s="86"/>
      <c r="H536" s="103" t="s">
        <v>35</v>
      </c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88">
        <f>SUM(Y537:Y537)</f>
        <v>3200</v>
      </c>
      <c r="Z536" s="89"/>
      <c r="AA536" s="89"/>
      <c r="AB536" s="89"/>
      <c r="AC536" s="89"/>
      <c r="AD536" s="90"/>
    </row>
    <row r="537" spans="2:30" s="5" customFormat="1" ht="18" customHeight="1">
      <c r="B537" s="78"/>
      <c r="C537" s="79"/>
      <c r="D537" s="102">
        <v>112</v>
      </c>
      <c r="E537" s="102"/>
      <c r="F537" s="87"/>
      <c r="G537" s="87"/>
      <c r="H537" s="104">
        <v>4415</v>
      </c>
      <c r="I537" s="104"/>
      <c r="J537" s="104"/>
      <c r="K537" s="28" t="s">
        <v>7</v>
      </c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91">
        <v>3200</v>
      </c>
      <c r="Z537" s="91"/>
      <c r="AA537" s="91"/>
      <c r="AB537" s="91"/>
      <c r="AC537" s="91"/>
      <c r="AD537" s="92"/>
    </row>
    <row r="538" spans="2:30" s="5" customFormat="1" ht="18" customHeight="1">
      <c r="B538" s="105">
        <v>6</v>
      </c>
      <c r="C538" s="106"/>
      <c r="D538" s="109" t="s">
        <v>136</v>
      </c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11">
        <f>Y518+Y524+Y527+Y530+Y534+Y536</f>
        <v>593280</v>
      </c>
      <c r="Z538" s="112"/>
      <c r="AA538" s="112"/>
      <c r="AB538" s="112"/>
      <c r="AC538" s="112"/>
      <c r="AD538" s="113"/>
    </row>
    <row r="539" spans="2:30" s="5" customFormat="1" ht="18" customHeight="1">
      <c r="B539" s="107"/>
      <c r="C539" s="108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4"/>
      <c r="Z539" s="115"/>
      <c r="AA539" s="115"/>
      <c r="AB539" s="115"/>
      <c r="AC539" s="115"/>
      <c r="AD539" s="116"/>
    </row>
    <row r="540" spans="2:30" s="5" customFormat="1" ht="18" customHeight="1"/>
    <row r="541" spans="2:30" s="5" customFormat="1" ht="18" customHeight="1"/>
    <row r="542" spans="2:30" s="5" customFormat="1" ht="18" customHeight="1"/>
    <row r="543" spans="2:30" s="5" customFormat="1" ht="18" customHeight="1"/>
    <row r="544" spans="2:30" s="5" customFormat="1" ht="18" customHeight="1"/>
    <row r="545" spans="2:30" s="5" customFormat="1" ht="18" customHeight="1"/>
    <row r="546" spans="2:30" s="5" customFormat="1" ht="18" customHeight="1"/>
    <row r="547" spans="2:30" s="5" customFormat="1" ht="18" customHeight="1"/>
    <row r="548" spans="2:30" s="5" customFormat="1" ht="18" customHeight="1"/>
    <row r="549" spans="2:30" s="5" customFormat="1" ht="18" customHeight="1"/>
    <row r="550" spans="2:30" s="5" customFormat="1" ht="18" customHeight="1"/>
    <row r="551" spans="2:30" s="5" customFormat="1" ht="18" customHeight="1"/>
    <row r="552" spans="2:30" s="5" customFormat="1" ht="18" customHeight="1"/>
    <row r="553" spans="2:30" s="5" customFormat="1" ht="18" customHeight="1"/>
    <row r="554" spans="2:30" s="5" customFormat="1" ht="18" customHeight="1"/>
    <row r="555" spans="2:30" s="5" customFormat="1" ht="18" customHeight="1">
      <c r="B555" s="145" t="s">
        <v>130</v>
      </c>
      <c r="C555" s="146"/>
      <c r="D555" s="146" t="s">
        <v>131</v>
      </c>
      <c r="E555" s="146"/>
      <c r="F555" s="146" t="s">
        <v>132</v>
      </c>
      <c r="G555" s="146"/>
      <c r="H555" s="146" t="s">
        <v>132</v>
      </c>
      <c r="I555" s="146"/>
      <c r="J555" s="149" t="s">
        <v>134</v>
      </c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 t="s">
        <v>133</v>
      </c>
      <c r="Z555" s="149"/>
      <c r="AA555" s="149"/>
      <c r="AB555" s="149"/>
      <c r="AC555" s="149"/>
      <c r="AD555" s="151"/>
    </row>
    <row r="556" spans="2:30" s="5" customFormat="1" ht="18" customHeight="1">
      <c r="B556" s="147"/>
      <c r="C556" s="148"/>
      <c r="D556" s="148"/>
      <c r="E556" s="148"/>
      <c r="F556" s="148"/>
      <c r="G556" s="148"/>
      <c r="H556" s="148"/>
      <c r="I556" s="148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2"/>
    </row>
    <row r="557" spans="2:30" s="5" customFormat="1" ht="18" customHeight="1">
      <c r="B557" s="137">
        <v>7</v>
      </c>
      <c r="C557" s="138"/>
      <c r="D557" s="141" t="s">
        <v>140</v>
      </c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  <c r="AA557" s="141"/>
      <c r="AB557" s="141"/>
      <c r="AC557" s="141"/>
      <c r="AD557" s="142"/>
    </row>
    <row r="558" spans="2:30" s="5" customFormat="1" ht="18" customHeight="1">
      <c r="B558" s="139"/>
      <c r="C558" s="140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4"/>
    </row>
    <row r="559" spans="2:30" s="5" customFormat="1" ht="18" customHeight="1">
      <c r="B559" s="76"/>
      <c r="C559" s="77"/>
      <c r="D559" s="77"/>
      <c r="E559" s="77"/>
      <c r="F559" s="86">
        <v>411</v>
      </c>
      <c r="G559" s="86"/>
      <c r="H559" s="103" t="s">
        <v>0</v>
      </c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88">
        <f>SUM(Y560:Y564)</f>
        <v>217200</v>
      </c>
      <c r="Z559" s="89"/>
      <c r="AA559" s="89"/>
      <c r="AB559" s="89"/>
      <c r="AC559" s="89"/>
      <c r="AD559" s="90"/>
    </row>
    <row r="560" spans="2:30" s="5" customFormat="1" ht="18" customHeight="1">
      <c r="B560" s="82"/>
      <c r="C560" s="83"/>
      <c r="D560" s="81">
        <v>481</v>
      </c>
      <c r="E560" s="81"/>
      <c r="F560" s="99"/>
      <c r="G560" s="99"/>
      <c r="H560" s="80">
        <v>4111</v>
      </c>
      <c r="I560" s="80"/>
      <c r="J560" s="80"/>
      <c r="K560" s="28" t="s">
        <v>37</v>
      </c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100">
        <v>125000</v>
      </c>
      <c r="Z560" s="100"/>
      <c r="AA560" s="100"/>
      <c r="AB560" s="100"/>
      <c r="AC560" s="100"/>
      <c r="AD560" s="101"/>
    </row>
    <row r="561" spans="2:30" s="5" customFormat="1" ht="18" customHeight="1">
      <c r="B561" s="82"/>
      <c r="C561" s="83"/>
      <c r="D561" s="81">
        <v>481</v>
      </c>
      <c r="E561" s="81"/>
      <c r="F561" s="99"/>
      <c r="G561" s="99"/>
      <c r="H561" s="80">
        <v>4112</v>
      </c>
      <c r="I561" s="80"/>
      <c r="J561" s="80"/>
      <c r="K561" s="136" t="s">
        <v>118</v>
      </c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00">
        <v>20100</v>
      </c>
      <c r="Z561" s="100"/>
      <c r="AA561" s="100"/>
      <c r="AB561" s="100"/>
      <c r="AC561" s="100"/>
      <c r="AD561" s="101"/>
    </row>
    <row r="562" spans="2:30" s="5" customFormat="1" ht="18" customHeight="1">
      <c r="B562" s="82"/>
      <c r="C562" s="83"/>
      <c r="D562" s="81">
        <v>481</v>
      </c>
      <c r="E562" s="81"/>
      <c r="F562" s="99"/>
      <c r="G562" s="99"/>
      <c r="H562" s="80">
        <v>4113</v>
      </c>
      <c r="I562" s="80"/>
      <c r="J562" s="80"/>
      <c r="K562" s="28" t="s">
        <v>53</v>
      </c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100">
        <v>46200</v>
      </c>
      <c r="Z562" s="100"/>
      <c r="AA562" s="100"/>
      <c r="AB562" s="100"/>
      <c r="AC562" s="100"/>
      <c r="AD562" s="101"/>
    </row>
    <row r="563" spans="2:30" s="5" customFormat="1" ht="18" customHeight="1">
      <c r="B563" s="82"/>
      <c r="C563" s="83"/>
      <c r="D563" s="81">
        <v>481</v>
      </c>
      <c r="E563" s="81"/>
      <c r="F563" s="99"/>
      <c r="G563" s="99"/>
      <c r="H563" s="80">
        <v>4114</v>
      </c>
      <c r="I563" s="80"/>
      <c r="J563" s="80"/>
      <c r="K563" s="28" t="s">
        <v>54</v>
      </c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100">
        <v>22700</v>
      </c>
      <c r="Z563" s="100"/>
      <c r="AA563" s="100"/>
      <c r="AB563" s="100"/>
      <c r="AC563" s="100"/>
      <c r="AD563" s="101"/>
    </row>
    <row r="564" spans="2:30" s="5" customFormat="1" ht="18" customHeight="1">
      <c r="B564" s="133"/>
      <c r="C564" s="134"/>
      <c r="D564" s="120">
        <v>481</v>
      </c>
      <c r="E564" s="120"/>
      <c r="F564" s="119"/>
      <c r="G564" s="119"/>
      <c r="H564" s="117">
        <v>4115</v>
      </c>
      <c r="I564" s="117"/>
      <c r="J564" s="117"/>
      <c r="K564" s="118" t="s">
        <v>160</v>
      </c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36">
        <v>3200</v>
      </c>
      <c r="Z564" s="36"/>
      <c r="AA564" s="36"/>
      <c r="AB564" s="36"/>
      <c r="AC564" s="36"/>
      <c r="AD564" s="37"/>
    </row>
    <row r="565" spans="2:30" s="5" customFormat="1" ht="18" customHeight="1">
      <c r="B565" s="76"/>
      <c r="C565" s="77"/>
      <c r="D565" s="77"/>
      <c r="E565" s="77"/>
      <c r="F565" s="86">
        <v>412</v>
      </c>
      <c r="G565" s="86"/>
      <c r="H565" s="103" t="s">
        <v>1</v>
      </c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88">
        <f>SUM(Y566:Y567)</f>
        <v>10000</v>
      </c>
      <c r="Z565" s="89"/>
      <c r="AA565" s="89"/>
      <c r="AB565" s="89"/>
      <c r="AC565" s="89"/>
      <c r="AD565" s="90"/>
    </row>
    <row r="566" spans="2:30" s="5" customFormat="1" ht="18" customHeight="1">
      <c r="B566" s="82"/>
      <c r="C566" s="83"/>
      <c r="D566" s="81">
        <v>481</v>
      </c>
      <c r="E566" s="81"/>
      <c r="F566" s="99"/>
      <c r="G566" s="99"/>
      <c r="H566" s="80">
        <v>4123</v>
      </c>
      <c r="I566" s="80"/>
      <c r="J566" s="80"/>
      <c r="K566" s="28" t="s">
        <v>33</v>
      </c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100">
        <v>9500</v>
      </c>
      <c r="Z566" s="100"/>
      <c r="AA566" s="100"/>
      <c r="AB566" s="100"/>
      <c r="AC566" s="100"/>
      <c r="AD566" s="101"/>
    </row>
    <row r="567" spans="2:30" s="5" customFormat="1" ht="18" customHeight="1">
      <c r="B567" s="133"/>
      <c r="C567" s="134"/>
      <c r="D567" s="120">
        <v>481</v>
      </c>
      <c r="E567" s="120"/>
      <c r="F567" s="119"/>
      <c r="G567" s="119"/>
      <c r="H567" s="117">
        <v>4127</v>
      </c>
      <c r="I567" s="117"/>
      <c r="J567" s="117"/>
      <c r="K567" s="135" t="s">
        <v>34</v>
      </c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36">
        <v>500</v>
      </c>
      <c r="Z567" s="36"/>
      <c r="AA567" s="36"/>
      <c r="AB567" s="36"/>
      <c r="AC567" s="36"/>
      <c r="AD567" s="37"/>
    </row>
    <row r="568" spans="2:30" s="5" customFormat="1" ht="18" customHeight="1">
      <c r="B568" s="76"/>
      <c r="C568" s="77"/>
      <c r="D568" s="77"/>
      <c r="E568" s="77"/>
      <c r="F568" s="86">
        <v>413</v>
      </c>
      <c r="G568" s="86"/>
      <c r="H568" s="103" t="s">
        <v>2</v>
      </c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88">
        <f>SUM(Y569:Y570)</f>
        <v>2750</v>
      </c>
      <c r="Z568" s="89"/>
      <c r="AA568" s="89"/>
      <c r="AB568" s="89"/>
      <c r="AC568" s="89"/>
      <c r="AD568" s="90"/>
    </row>
    <row r="569" spans="2:30" s="5" customFormat="1" ht="18" customHeight="1">
      <c r="B569" s="82"/>
      <c r="C569" s="83"/>
      <c r="D569" s="81">
        <v>481</v>
      </c>
      <c r="E569" s="81"/>
      <c r="F569" s="99"/>
      <c r="G569" s="99"/>
      <c r="H569" s="80">
        <v>4131</v>
      </c>
      <c r="I569" s="80"/>
      <c r="J569" s="80"/>
      <c r="K569" s="28" t="s">
        <v>88</v>
      </c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100">
        <v>2300</v>
      </c>
      <c r="Z569" s="100"/>
      <c r="AA569" s="100"/>
      <c r="AB569" s="100"/>
      <c r="AC569" s="100"/>
      <c r="AD569" s="101"/>
    </row>
    <row r="570" spans="2:30" s="5" customFormat="1" ht="18" customHeight="1">
      <c r="B570" s="133"/>
      <c r="C570" s="134"/>
      <c r="D570" s="120">
        <v>481</v>
      </c>
      <c r="E570" s="120"/>
      <c r="F570" s="119"/>
      <c r="G570" s="119"/>
      <c r="H570" s="117">
        <v>4133</v>
      </c>
      <c r="I570" s="117"/>
      <c r="J570" s="117"/>
      <c r="K570" s="135" t="s">
        <v>89</v>
      </c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36">
        <v>450</v>
      </c>
      <c r="Z570" s="36"/>
      <c r="AA570" s="36"/>
      <c r="AB570" s="36"/>
      <c r="AC570" s="36"/>
      <c r="AD570" s="37"/>
    </row>
    <row r="571" spans="2:30" s="5" customFormat="1" ht="18" customHeight="1">
      <c r="B571" s="76"/>
      <c r="C571" s="77"/>
      <c r="D571" s="77"/>
      <c r="E571" s="77"/>
      <c r="F571" s="86">
        <v>414</v>
      </c>
      <c r="G571" s="86"/>
      <c r="H571" s="103" t="s">
        <v>92</v>
      </c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88">
        <f>SUM(Y572:Y574)</f>
        <v>283800</v>
      </c>
      <c r="Z571" s="89"/>
      <c r="AA571" s="89"/>
      <c r="AB571" s="89"/>
      <c r="AC571" s="89"/>
      <c r="AD571" s="90"/>
    </row>
    <row r="572" spans="2:30" s="5" customFormat="1" ht="18" customHeight="1">
      <c r="B572" s="82"/>
      <c r="C572" s="83"/>
      <c r="D572" s="81">
        <v>481</v>
      </c>
      <c r="E572" s="81"/>
      <c r="F572" s="99"/>
      <c r="G572" s="99"/>
      <c r="H572" s="80">
        <v>4141</v>
      </c>
      <c r="I572" s="80"/>
      <c r="J572" s="80"/>
      <c r="K572" s="28" t="s">
        <v>94</v>
      </c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100">
        <v>1000</v>
      </c>
      <c r="Z572" s="100"/>
      <c r="AA572" s="100"/>
      <c r="AB572" s="100"/>
      <c r="AC572" s="100"/>
      <c r="AD572" s="101"/>
    </row>
    <row r="573" spans="2:30" s="5" customFormat="1" ht="18" customHeight="1">
      <c r="B573" s="82"/>
      <c r="C573" s="83"/>
      <c r="D573" s="81">
        <v>481</v>
      </c>
      <c r="E573" s="81"/>
      <c r="F573" s="99"/>
      <c r="G573" s="99"/>
      <c r="H573" s="80">
        <v>4143</v>
      </c>
      <c r="I573" s="80"/>
      <c r="J573" s="80"/>
      <c r="K573" s="28" t="s">
        <v>90</v>
      </c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100">
        <v>2800</v>
      </c>
      <c r="Z573" s="100"/>
      <c r="AA573" s="100"/>
      <c r="AB573" s="100"/>
      <c r="AC573" s="100"/>
      <c r="AD573" s="101"/>
    </row>
    <row r="574" spans="2:30" s="5" customFormat="1" ht="18" customHeight="1">
      <c r="B574" s="133"/>
      <c r="C574" s="134"/>
      <c r="D574" s="120">
        <v>481</v>
      </c>
      <c r="E574" s="120"/>
      <c r="F574" s="119"/>
      <c r="G574" s="119"/>
      <c r="H574" s="117">
        <v>4149</v>
      </c>
      <c r="I574" s="117"/>
      <c r="J574" s="117"/>
      <c r="K574" s="118" t="s">
        <v>91</v>
      </c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36">
        <v>280000</v>
      </c>
      <c r="Z574" s="36"/>
      <c r="AA574" s="36"/>
      <c r="AB574" s="36"/>
      <c r="AC574" s="36"/>
      <c r="AD574" s="37"/>
    </row>
    <row r="575" spans="2:30" s="5" customFormat="1" ht="18" customHeight="1">
      <c r="B575" s="76"/>
      <c r="C575" s="77"/>
      <c r="D575" s="77"/>
      <c r="E575" s="77"/>
      <c r="F575" s="86">
        <v>441</v>
      </c>
      <c r="G575" s="86"/>
      <c r="H575" s="103" t="s">
        <v>35</v>
      </c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88">
        <f>SUM(Y576:Y576)</f>
        <v>2500</v>
      </c>
      <c r="Z575" s="89"/>
      <c r="AA575" s="89"/>
      <c r="AB575" s="89"/>
      <c r="AC575" s="89"/>
      <c r="AD575" s="90"/>
    </row>
    <row r="576" spans="2:30" s="5" customFormat="1" ht="18" customHeight="1">
      <c r="B576" s="78"/>
      <c r="C576" s="79"/>
      <c r="D576" s="102">
        <v>112</v>
      </c>
      <c r="E576" s="102"/>
      <c r="F576" s="87"/>
      <c r="G576" s="87"/>
      <c r="H576" s="104">
        <v>4415</v>
      </c>
      <c r="I576" s="104"/>
      <c r="J576" s="104"/>
      <c r="K576" s="28" t="s">
        <v>7</v>
      </c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91">
        <v>2500</v>
      </c>
      <c r="Z576" s="91"/>
      <c r="AA576" s="91"/>
      <c r="AB576" s="91"/>
      <c r="AC576" s="91"/>
      <c r="AD576" s="92"/>
    </row>
    <row r="577" spans="2:30" s="5" customFormat="1" ht="18" customHeight="1">
      <c r="B577" s="105">
        <v>7</v>
      </c>
      <c r="C577" s="106"/>
      <c r="D577" s="109" t="s">
        <v>136</v>
      </c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11">
        <f>Y559+Y565+Y568+Y571+Y575</f>
        <v>516250</v>
      </c>
      <c r="Z577" s="112"/>
      <c r="AA577" s="112"/>
      <c r="AB577" s="112"/>
      <c r="AC577" s="112"/>
      <c r="AD577" s="113"/>
    </row>
    <row r="578" spans="2:30" s="5" customFormat="1" ht="18" customHeight="1">
      <c r="B578" s="107"/>
      <c r="C578" s="108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4"/>
      <c r="Z578" s="115"/>
      <c r="AA578" s="115"/>
      <c r="AB578" s="115"/>
      <c r="AC578" s="115"/>
      <c r="AD578" s="116"/>
    </row>
    <row r="579" spans="2:30" s="5" customFormat="1" ht="18" customHeight="1"/>
    <row r="580" spans="2:30" s="5" customFormat="1" ht="18" customHeight="1"/>
    <row r="581" spans="2:30" s="5" customFormat="1" ht="18" customHeight="1"/>
    <row r="582" spans="2:30" s="5" customFormat="1" ht="18" customHeight="1"/>
    <row r="583" spans="2:30" s="5" customFormat="1" ht="18" customHeight="1"/>
    <row r="584" spans="2:30" s="5" customFormat="1" ht="18" customHeight="1"/>
    <row r="585" spans="2:30" s="5" customFormat="1" ht="18" customHeight="1"/>
    <row r="586" spans="2:30" s="5" customFormat="1" ht="18" customHeight="1"/>
    <row r="587" spans="2:30" s="5" customFormat="1" ht="18" customHeight="1"/>
    <row r="588" spans="2:30" s="5" customFormat="1" ht="18" customHeight="1"/>
    <row r="589" spans="2:30" s="5" customFormat="1" ht="18" customHeight="1"/>
    <row r="590" spans="2:30" s="5" customFormat="1" ht="18" customHeight="1"/>
    <row r="591" spans="2:30" s="5" customFormat="1" ht="18" customHeight="1"/>
    <row r="592" spans="2:30" s="5" customFormat="1" ht="18" customHeight="1"/>
    <row r="593" spans="2:30" s="5" customFormat="1" ht="18" customHeight="1"/>
    <row r="594" spans="2:30" s="5" customFormat="1" ht="18" customHeight="1"/>
    <row r="595" spans="2:30" s="5" customFormat="1" ht="18" customHeight="1"/>
    <row r="596" spans="2:30" s="5" customFormat="1" ht="18" customHeight="1">
      <c r="B596" s="145" t="s">
        <v>130</v>
      </c>
      <c r="C596" s="146"/>
      <c r="D596" s="146" t="s">
        <v>131</v>
      </c>
      <c r="E596" s="146"/>
      <c r="F596" s="146" t="s">
        <v>132</v>
      </c>
      <c r="G596" s="146"/>
      <c r="H596" s="146" t="s">
        <v>132</v>
      </c>
      <c r="I596" s="146"/>
      <c r="J596" s="149" t="s">
        <v>134</v>
      </c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 t="s">
        <v>133</v>
      </c>
      <c r="Z596" s="149"/>
      <c r="AA596" s="149"/>
      <c r="AB596" s="149"/>
      <c r="AC596" s="149"/>
      <c r="AD596" s="151"/>
    </row>
    <row r="597" spans="2:30" s="5" customFormat="1" ht="18" customHeight="1">
      <c r="B597" s="147"/>
      <c r="C597" s="148"/>
      <c r="D597" s="148"/>
      <c r="E597" s="148"/>
      <c r="F597" s="148"/>
      <c r="G597" s="148"/>
      <c r="H597" s="148"/>
      <c r="I597" s="148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2"/>
    </row>
    <row r="598" spans="2:30" s="5" customFormat="1" ht="18" customHeight="1">
      <c r="B598" s="137">
        <v>8</v>
      </c>
      <c r="C598" s="138"/>
      <c r="D598" s="141" t="s">
        <v>141</v>
      </c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2"/>
    </row>
    <row r="599" spans="2:30" s="5" customFormat="1" ht="18" customHeight="1">
      <c r="B599" s="139"/>
      <c r="C599" s="140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4"/>
    </row>
    <row r="600" spans="2:30" s="5" customFormat="1" ht="18" customHeight="1">
      <c r="B600" s="76"/>
      <c r="C600" s="77"/>
      <c r="D600" s="77"/>
      <c r="E600" s="77"/>
      <c r="F600" s="86">
        <v>411</v>
      </c>
      <c r="G600" s="86"/>
      <c r="H600" s="103" t="s">
        <v>0</v>
      </c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88">
        <f>SUM(Y601:Y605)</f>
        <v>190600</v>
      </c>
      <c r="Z600" s="89"/>
      <c r="AA600" s="89"/>
      <c r="AB600" s="89"/>
      <c r="AC600" s="89"/>
      <c r="AD600" s="90"/>
    </row>
    <row r="601" spans="2:30" s="5" customFormat="1" ht="18" customHeight="1">
      <c r="B601" s="82"/>
      <c r="C601" s="83"/>
      <c r="D601" s="81">
        <v>1091</v>
      </c>
      <c r="E601" s="81"/>
      <c r="F601" s="99"/>
      <c r="G601" s="99"/>
      <c r="H601" s="80">
        <v>4111</v>
      </c>
      <c r="I601" s="80"/>
      <c r="J601" s="80"/>
      <c r="K601" s="28" t="s">
        <v>37</v>
      </c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100">
        <v>110000</v>
      </c>
      <c r="Z601" s="100"/>
      <c r="AA601" s="100"/>
      <c r="AB601" s="100"/>
      <c r="AC601" s="100"/>
      <c r="AD601" s="101"/>
    </row>
    <row r="602" spans="2:30" s="5" customFormat="1" ht="18" customHeight="1">
      <c r="B602" s="82"/>
      <c r="C602" s="83"/>
      <c r="D602" s="81">
        <v>1091</v>
      </c>
      <c r="E602" s="81"/>
      <c r="F602" s="99"/>
      <c r="G602" s="99"/>
      <c r="H602" s="80">
        <v>4112</v>
      </c>
      <c r="I602" s="80"/>
      <c r="J602" s="80"/>
      <c r="K602" s="136" t="s">
        <v>118</v>
      </c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00">
        <v>18000</v>
      </c>
      <c r="Z602" s="100"/>
      <c r="AA602" s="100"/>
      <c r="AB602" s="100"/>
      <c r="AC602" s="100"/>
      <c r="AD602" s="101"/>
    </row>
    <row r="603" spans="2:30" s="5" customFormat="1" ht="18" customHeight="1">
      <c r="B603" s="82"/>
      <c r="C603" s="83"/>
      <c r="D603" s="81">
        <v>1091</v>
      </c>
      <c r="E603" s="81"/>
      <c r="F603" s="99"/>
      <c r="G603" s="99"/>
      <c r="H603" s="80">
        <v>4113</v>
      </c>
      <c r="I603" s="80"/>
      <c r="J603" s="80"/>
      <c r="K603" s="28" t="s">
        <v>53</v>
      </c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100">
        <v>40700</v>
      </c>
      <c r="Z603" s="100"/>
      <c r="AA603" s="100"/>
      <c r="AB603" s="100"/>
      <c r="AC603" s="100"/>
      <c r="AD603" s="101"/>
    </row>
    <row r="604" spans="2:30" s="5" customFormat="1" ht="18" customHeight="1">
      <c r="B604" s="82"/>
      <c r="C604" s="83"/>
      <c r="D604" s="81">
        <v>1091</v>
      </c>
      <c r="E604" s="81"/>
      <c r="F604" s="99"/>
      <c r="G604" s="99"/>
      <c r="H604" s="80">
        <v>4114</v>
      </c>
      <c r="I604" s="80"/>
      <c r="J604" s="80"/>
      <c r="K604" s="28" t="s">
        <v>54</v>
      </c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100">
        <v>19100</v>
      </c>
      <c r="Z604" s="100"/>
      <c r="AA604" s="100"/>
      <c r="AB604" s="100"/>
      <c r="AC604" s="100"/>
      <c r="AD604" s="101"/>
    </row>
    <row r="605" spans="2:30" s="5" customFormat="1" ht="18" customHeight="1">
      <c r="B605" s="133"/>
      <c r="C605" s="134"/>
      <c r="D605" s="120">
        <v>1091</v>
      </c>
      <c r="E605" s="120"/>
      <c r="F605" s="119"/>
      <c r="G605" s="119"/>
      <c r="H605" s="117">
        <v>4115</v>
      </c>
      <c r="I605" s="117"/>
      <c r="J605" s="117"/>
      <c r="K605" s="118" t="s">
        <v>160</v>
      </c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36">
        <v>2800</v>
      </c>
      <c r="Z605" s="36"/>
      <c r="AA605" s="36"/>
      <c r="AB605" s="36"/>
      <c r="AC605" s="36"/>
      <c r="AD605" s="37"/>
    </row>
    <row r="606" spans="2:30" s="5" customFormat="1" ht="18" customHeight="1">
      <c r="B606" s="76"/>
      <c r="C606" s="77"/>
      <c r="D606" s="77"/>
      <c r="E606" s="77"/>
      <c r="F606" s="86">
        <v>412</v>
      </c>
      <c r="G606" s="86"/>
      <c r="H606" s="103" t="s">
        <v>1</v>
      </c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88">
        <f>SUM(Y607:Y608)</f>
        <v>8300</v>
      </c>
      <c r="Z606" s="89"/>
      <c r="AA606" s="89"/>
      <c r="AB606" s="89"/>
      <c r="AC606" s="89"/>
      <c r="AD606" s="90"/>
    </row>
    <row r="607" spans="2:30" s="5" customFormat="1" ht="18" customHeight="1">
      <c r="B607" s="82"/>
      <c r="C607" s="83"/>
      <c r="D607" s="81">
        <v>1091</v>
      </c>
      <c r="E607" s="81"/>
      <c r="F607" s="99"/>
      <c r="G607" s="99"/>
      <c r="H607" s="80">
        <v>4123</v>
      </c>
      <c r="I607" s="80"/>
      <c r="J607" s="80"/>
      <c r="K607" s="28" t="s">
        <v>33</v>
      </c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100">
        <v>7800</v>
      </c>
      <c r="Z607" s="100"/>
      <c r="AA607" s="100"/>
      <c r="AB607" s="100"/>
      <c r="AC607" s="100"/>
      <c r="AD607" s="101"/>
    </row>
    <row r="608" spans="2:30" s="5" customFormat="1" ht="18" customHeight="1">
      <c r="B608" s="133"/>
      <c r="C608" s="134"/>
      <c r="D608" s="120">
        <v>1091</v>
      </c>
      <c r="E608" s="120"/>
      <c r="F608" s="119"/>
      <c r="G608" s="119"/>
      <c r="H608" s="117">
        <v>4127</v>
      </c>
      <c r="I608" s="117"/>
      <c r="J608" s="117"/>
      <c r="K608" s="135" t="s">
        <v>34</v>
      </c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36">
        <v>500</v>
      </c>
      <c r="Z608" s="36"/>
      <c r="AA608" s="36"/>
      <c r="AB608" s="36"/>
      <c r="AC608" s="36"/>
      <c r="AD608" s="37"/>
    </row>
    <row r="609" spans="2:30" s="5" customFormat="1" ht="18" customHeight="1">
      <c r="B609" s="76"/>
      <c r="C609" s="77"/>
      <c r="D609" s="77"/>
      <c r="E609" s="77"/>
      <c r="F609" s="86">
        <v>413</v>
      </c>
      <c r="G609" s="86"/>
      <c r="H609" s="103" t="s">
        <v>2</v>
      </c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88">
        <f>SUM(Y610:Y611)</f>
        <v>5050</v>
      </c>
      <c r="Z609" s="89"/>
      <c r="AA609" s="89"/>
      <c r="AB609" s="89"/>
      <c r="AC609" s="89"/>
      <c r="AD609" s="90"/>
    </row>
    <row r="610" spans="2:30" s="5" customFormat="1" ht="18" customHeight="1">
      <c r="B610" s="82"/>
      <c r="C610" s="83"/>
      <c r="D610" s="81">
        <v>1091</v>
      </c>
      <c r="E610" s="81"/>
      <c r="F610" s="99"/>
      <c r="G610" s="99"/>
      <c r="H610" s="80">
        <v>4131</v>
      </c>
      <c r="I610" s="80"/>
      <c r="J610" s="80"/>
      <c r="K610" s="28" t="s">
        <v>88</v>
      </c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100">
        <v>4600</v>
      </c>
      <c r="Z610" s="100"/>
      <c r="AA610" s="100"/>
      <c r="AB610" s="100"/>
      <c r="AC610" s="100"/>
      <c r="AD610" s="101"/>
    </row>
    <row r="611" spans="2:30" s="5" customFormat="1" ht="18" customHeight="1">
      <c r="B611" s="133"/>
      <c r="C611" s="134"/>
      <c r="D611" s="120">
        <v>1091</v>
      </c>
      <c r="E611" s="120"/>
      <c r="F611" s="119"/>
      <c r="G611" s="119"/>
      <c r="H611" s="117">
        <v>4133</v>
      </c>
      <c r="I611" s="117"/>
      <c r="J611" s="117"/>
      <c r="K611" s="135" t="s">
        <v>89</v>
      </c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36">
        <v>450</v>
      </c>
      <c r="Z611" s="36"/>
      <c r="AA611" s="36"/>
      <c r="AB611" s="36"/>
      <c r="AC611" s="36"/>
      <c r="AD611" s="37"/>
    </row>
    <row r="612" spans="2:30" s="5" customFormat="1" ht="18" customHeight="1">
      <c r="B612" s="76"/>
      <c r="C612" s="77"/>
      <c r="D612" s="77"/>
      <c r="E612" s="77"/>
      <c r="F612" s="86">
        <v>414</v>
      </c>
      <c r="G612" s="86"/>
      <c r="H612" s="103" t="s">
        <v>92</v>
      </c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88">
        <f>SUM(Y613:Y615)</f>
        <v>642800</v>
      </c>
      <c r="Z612" s="89"/>
      <c r="AA612" s="89"/>
      <c r="AB612" s="89"/>
      <c r="AC612" s="89"/>
      <c r="AD612" s="90"/>
    </row>
    <row r="613" spans="2:30" s="5" customFormat="1" ht="18" customHeight="1">
      <c r="B613" s="82"/>
      <c r="C613" s="83"/>
      <c r="D613" s="81">
        <v>1091</v>
      </c>
      <c r="E613" s="81"/>
      <c r="F613" s="99"/>
      <c r="G613" s="99"/>
      <c r="H613" s="80">
        <v>4141</v>
      </c>
      <c r="I613" s="80"/>
      <c r="J613" s="80"/>
      <c r="K613" s="28" t="s">
        <v>94</v>
      </c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100">
        <v>1000</v>
      </c>
      <c r="Z613" s="100"/>
      <c r="AA613" s="100"/>
      <c r="AB613" s="100"/>
      <c r="AC613" s="100"/>
      <c r="AD613" s="101"/>
    </row>
    <row r="614" spans="2:30" s="5" customFormat="1" ht="18" customHeight="1">
      <c r="B614" s="82"/>
      <c r="C614" s="83"/>
      <c r="D614" s="81">
        <v>1091</v>
      </c>
      <c r="E614" s="81"/>
      <c r="F614" s="99"/>
      <c r="G614" s="99"/>
      <c r="H614" s="80">
        <v>4143</v>
      </c>
      <c r="I614" s="80"/>
      <c r="J614" s="80"/>
      <c r="K614" s="28" t="s">
        <v>90</v>
      </c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100">
        <v>2800</v>
      </c>
      <c r="Z614" s="100"/>
      <c r="AA614" s="100"/>
      <c r="AB614" s="100"/>
      <c r="AC614" s="100"/>
      <c r="AD614" s="101"/>
    </row>
    <row r="615" spans="2:30" s="5" customFormat="1" ht="18" customHeight="1">
      <c r="B615" s="133"/>
      <c r="C615" s="134"/>
      <c r="D615" s="120">
        <v>1091</v>
      </c>
      <c r="E615" s="120"/>
      <c r="F615" s="119"/>
      <c r="G615" s="119"/>
      <c r="H615" s="117">
        <v>4149</v>
      </c>
      <c r="I615" s="117"/>
      <c r="J615" s="117"/>
      <c r="K615" s="118" t="s">
        <v>91</v>
      </c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36">
        <v>639000</v>
      </c>
      <c r="Z615" s="36"/>
      <c r="AA615" s="36"/>
      <c r="AB615" s="36"/>
      <c r="AC615" s="36"/>
      <c r="AD615" s="37"/>
    </row>
    <row r="616" spans="2:30" s="5" customFormat="1" ht="41.25" customHeight="1">
      <c r="B616" s="76"/>
      <c r="C616" s="77"/>
      <c r="D616" s="77"/>
      <c r="E616" s="77"/>
      <c r="F616" s="86">
        <v>431</v>
      </c>
      <c r="G616" s="86"/>
      <c r="H616" s="96" t="s">
        <v>4</v>
      </c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8"/>
      <c r="Y616" s="88">
        <f>SUM(Y617:AD618)</f>
        <v>618800</v>
      </c>
      <c r="Z616" s="89"/>
      <c r="AA616" s="89"/>
      <c r="AB616" s="89"/>
      <c r="AC616" s="89"/>
      <c r="AD616" s="90"/>
    </row>
    <row r="617" spans="2:30" s="5" customFormat="1" ht="18" customHeight="1">
      <c r="B617" s="93"/>
      <c r="C617" s="94"/>
      <c r="D617" s="81">
        <v>1091</v>
      </c>
      <c r="E617" s="81"/>
      <c r="F617" s="95"/>
      <c r="G617" s="95"/>
      <c r="H617" s="80">
        <v>4316</v>
      </c>
      <c r="I617" s="80"/>
      <c r="J617" s="80"/>
      <c r="K617" s="28" t="s">
        <v>142</v>
      </c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100">
        <v>240000</v>
      </c>
      <c r="Z617" s="100"/>
      <c r="AA617" s="100"/>
      <c r="AB617" s="100"/>
      <c r="AC617" s="100"/>
      <c r="AD617" s="101"/>
    </row>
    <row r="618" spans="2:30" s="5" customFormat="1" ht="18" customHeight="1">
      <c r="B618" s="82"/>
      <c r="C618" s="83"/>
      <c r="D618" s="81">
        <v>1091</v>
      </c>
      <c r="E618" s="81"/>
      <c r="F618" s="99"/>
      <c r="G618" s="99"/>
      <c r="H618" s="80">
        <v>4318</v>
      </c>
      <c r="I618" s="80"/>
      <c r="J618" s="80"/>
      <c r="K618" s="28" t="s">
        <v>201</v>
      </c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100">
        <v>378800</v>
      </c>
      <c r="Z618" s="100"/>
      <c r="AA618" s="100"/>
      <c r="AB618" s="100"/>
      <c r="AC618" s="100"/>
      <c r="AD618" s="101"/>
    </row>
    <row r="619" spans="2:30" s="5" customFormat="1" ht="18" customHeight="1">
      <c r="B619" s="76"/>
      <c r="C619" s="77"/>
      <c r="D619" s="77"/>
      <c r="E619" s="77"/>
      <c r="F619" s="86">
        <v>441</v>
      </c>
      <c r="G619" s="86"/>
      <c r="H619" s="103" t="s">
        <v>35</v>
      </c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88">
        <f>SUM(Y620:Y620)</f>
        <v>2900</v>
      </c>
      <c r="Z619" s="89"/>
      <c r="AA619" s="89"/>
      <c r="AB619" s="89"/>
      <c r="AC619" s="89"/>
      <c r="AD619" s="90"/>
    </row>
    <row r="620" spans="2:30" s="5" customFormat="1" ht="18" customHeight="1">
      <c r="B620" s="78"/>
      <c r="C620" s="79"/>
      <c r="D620" s="102">
        <v>112</v>
      </c>
      <c r="E620" s="102"/>
      <c r="F620" s="87"/>
      <c r="G620" s="87"/>
      <c r="H620" s="104">
        <v>4415</v>
      </c>
      <c r="I620" s="104"/>
      <c r="J620" s="104"/>
      <c r="K620" s="28" t="s">
        <v>7</v>
      </c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91">
        <v>2900</v>
      </c>
      <c r="Z620" s="91"/>
      <c r="AA620" s="91"/>
      <c r="AB620" s="91"/>
      <c r="AC620" s="91"/>
      <c r="AD620" s="92"/>
    </row>
    <row r="621" spans="2:30" s="5" customFormat="1" ht="18" customHeight="1">
      <c r="B621" s="105">
        <v>8</v>
      </c>
      <c r="C621" s="106"/>
      <c r="D621" s="109" t="s">
        <v>136</v>
      </c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11">
        <f>Y600+Y606+Y609+Y612+Y616+Y619</f>
        <v>1468450</v>
      </c>
      <c r="Z621" s="112"/>
      <c r="AA621" s="112"/>
      <c r="AB621" s="112"/>
      <c r="AC621" s="112"/>
      <c r="AD621" s="113"/>
    </row>
    <row r="622" spans="2:30" s="5" customFormat="1" ht="18" customHeight="1">
      <c r="B622" s="107"/>
      <c r="C622" s="108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4"/>
      <c r="Z622" s="115"/>
      <c r="AA622" s="115"/>
      <c r="AB622" s="115"/>
      <c r="AC622" s="115"/>
      <c r="AD622" s="116"/>
    </row>
    <row r="623" spans="2:30" s="5" customFormat="1" ht="18" customHeight="1"/>
    <row r="624" spans="2:30" s="5" customFormat="1" ht="18" customHeight="1"/>
    <row r="625" spans="2:30" s="5" customFormat="1" ht="18" customHeight="1"/>
    <row r="626" spans="2:30" s="5" customFormat="1" ht="18" customHeight="1"/>
    <row r="627" spans="2:30" s="5" customFormat="1" ht="18" customHeight="1"/>
    <row r="628" spans="2:30" s="5" customFormat="1" ht="18" customHeight="1"/>
    <row r="629" spans="2:30" s="5" customFormat="1" ht="18" customHeight="1"/>
    <row r="630" spans="2:30" s="5" customFormat="1" ht="18" customHeight="1"/>
    <row r="631" spans="2:30" s="5" customFormat="1" ht="18" customHeight="1"/>
    <row r="632" spans="2:30" s="5" customFormat="1" ht="18" customHeight="1"/>
    <row r="633" spans="2:30" s="5" customFormat="1" ht="18" customHeight="1"/>
    <row r="634" spans="2:30" s="5" customFormat="1" ht="18" customHeight="1"/>
    <row r="635" spans="2:30" s="5" customFormat="1" ht="18" customHeight="1"/>
    <row r="636" spans="2:30" s="5" customFormat="1" ht="18" customHeight="1">
      <c r="B636" s="145" t="s">
        <v>130</v>
      </c>
      <c r="C636" s="146"/>
      <c r="D636" s="146" t="s">
        <v>131</v>
      </c>
      <c r="E636" s="146"/>
      <c r="F636" s="146" t="s">
        <v>132</v>
      </c>
      <c r="G636" s="146"/>
      <c r="H636" s="146" t="s">
        <v>132</v>
      </c>
      <c r="I636" s="146"/>
      <c r="J636" s="149" t="s">
        <v>134</v>
      </c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 t="s">
        <v>133</v>
      </c>
      <c r="Z636" s="149"/>
      <c r="AA636" s="149"/>
      <c r="AB636" s="149"/>
      <c r="AC636" s="149"/>
      <c r="AD636" s="151"/>
    </row>
    <row r="637" spans="2:30" s="5" customFormat="1" ht="18" customHeight="1">
      <c r="B637" s="147"/>
      <c r="C637" s="148"/>
      <c r="D637" s="148"/>
      <c r="E637" s="148"/>
      <c r="F637" s="148"/>
      <c r="G637" s="148"/>
      <c r="H637" s="148"/>
      <c r="I637" s="148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2"/>
    </row>
    <row r="638" spans="2:30" s="5" customFormat="1" ht="18" customHeight="1">
      <c r="B638" s="137">
        <v>9</v>
      </c>
      <c r="C638" s="138"/>
      <c r="D638" s="141" t="s">
        <v>143</v>
      </c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  <c r="AA638" s="141"/>
      <c r="AB638" s="141"/>
      <c r="AC638" s="141"/>
      <c r="AD638" s="142"/>
    </row>
    <row r="639" spans="2:30" s="5" customFormat="1" ht="18" customHeight="1">
      <c r="B639" s="139"/>
      <c r="C639" s="140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4"/>
    </row>
    <row r="640" spans="2:30" s="5" customFormat="1" ht="18" customHeight="1">
      <c r="B640" s="76"/>
      <c r="C640" s="77"/>
      <c r="D640" s="77"/>
      <c r="E640" s="77"/>
      <c r="F640" s="86">
        <v>411</v>
      </c>
      <c r="G640" s="86"/>
      <c r="H640" s="103" t="s">
        <v>0</v>
      </c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88">
        <f>SUM(Y641:Y645)</f>
        <v>96750</v>
      </c>
      <c r="Z640" s="89"/>
      <c r="AA640" s="89"/>
      <c r="AB640" s="89"/>
      <c r="AC640" s="89"/>
      <c r="AD640" s="90"/>
    </row>
    <row r="641" spans="2:30" s="5" customFormat="1" ht="18" customHeight="1">
      <c r="B641" s="82"/>
      <c r="C641" s="83"/>
      <c r="D641" s="81">
        <v>1091</v>
      </c>
      <c r="E641" s="81"/>
      <c r="F641" s="99"/>
      <c r="G641" s="99"/>
      <c r="H641" s="80">
        <v>4111</v>
      </c>
      <c r="I641" s="80"/>
      <c r="J641" s="80"/>
      <c r="K641" s="28" t="s">
        <v>37</v>
      </c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100">
        <v>56500</v>
      </c>
      <c r="Z641" s="100"/>
      <c r="AA641" s="100"/>
      <c r="AB641" s="100"/>
      <c r="AC641" s="100"/>
      <c r="AD641" s="101"/>
    </row>
    <row r="642" spans="2:30" s="5" customFormat="1" ht="18" customHeight="1">
      <c r="B642" s="82"/>
      <c r="C642" s="83"/>
      <c r="D642" s="81">
        <v>1091</v>
      </c>
      <c r="E642" s="81"/>
      <c r="F642" s="99"/>
      <c r="G642" s="99"/>
      <c r="H642" s="80">
        <v>4112</v>
      </c>
      <c r="I642" s="80"/>
      <c r="J642" s="80"/>
      <c r="K642" s="136" t="s">
        <v>118</v>
      </c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00">
        <v>8500</v>
      </c>
      <c r="Z642" s="100"/>
      <c r="AA642" s="100"/>
      <c r="AB642" s="100"/>
      <c r="AC642" s="100"/>
      <c r="AD642" s="101"/>
    </row>
    <row r="643" spans="2:30" s="5" customFormat="1" ht="18" customHeight="1">
      <c r="B643" s="82"/>
      <c r="C643" s="83"/>
      <c r="D643" s="81">
        <v>1091</v>
      </c>
      <c r="E643" s="81"/>
      <c r="F643" s="99"/>
      <c r="G643" s="99"/>
      <c r="H643" s="80">
        <v>4113</v>
      </c>
      <c r="I643" s="80"/>
      <c r="J643" s="80"/>
      <c r="K643" s="28" t="s">
        <v>53</v>
      </c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100">
        <v>21000</v>
      </c>
      <c r="Z643" s="100"/>
      <c r="AA643" s="100"/>
      <c r="AB643" s="100"/>
      <c r="AC643" s="100"/>
      <c r="AD643" s="101"/>
    </row>
    <row r="644" spans="2:30" s="5" customFormat="1" ht="18" customHeight="1">
      <c r="B644" s="82"/>
      <c r="C644" s="83"/>
      <c r="D644" s="81">
        <v>1091</v>
      </c>
      <c r="E644" s="81"/>
      <c r="F644" s="99"/>
      <c r="G644" s="99"/>
      <c r="H644" s="80">
        <v>4114</v>
      </c>
      <c r="I644" s="80"/>
      <c r="J644" s="80"/>
      <c r="K644" s="28" t="s">
        <v>54</v>
      </c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100">
        <v>9500</v>
      </c>
      <c r="Z644" s="100"/>
      <c r="AA644" s="100"/>
      <c r="AB644" s="100"/>
      <c r="AC644" s="100"/>
      <c r="AD644" s="101"/>
    </row>
    <row r="645" spans="2:30" s="5" customFormat="1" ht="18" customHeight="1">
      <c r="B645" s="133"/>
      <c r="C645" s="134"/>
      <c r="D645" s="120">
        <v>1091</v>
      </c>
      <c r="E645" s="120"/>
      <c r="F645" s="119"/>
      <c r="G645" s="119"/>
      <c r="H645" s="117">
        <v>4115</v>
      </c>
      <c r="I645" s="117"/>
      <c r="J645" s="117"/>
      <c r="K645" s="118" t="s">
        <v>160</v>
      </c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36">
        <v>1250</v>
      </c>
      <c r="Z645" s="36"/>
      <c r="AA645" s="36"/>
      <c r="AB645" s="36"/>
      <c r="AC645" s="36"/>
      <c r="AD645" s="37"/>
    </row>
    <row r="646" spans="2:30" s="5" customFormat="1" ht="18" customHeight="1">
      <c r="B646" s="76"/>
      <c r="C646" s="77"/>
      <c r="D646" s="77"/>
      <c r="E646" s="77"/>
      <c r="F646" s="86">
        <v>412</v>
      </c>
      <c r="G646" s="86"/>
      <c r="H646" s="103" t="s">
        <v>1</v>
      </c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88">
        <f>SUM(Y647:Y648)</f>
        <v>20100</v>
      </c>
      <c r="Z646" s="89"/>
      <c r="AA646" s="89"/>
      <c r="AB646" s="89"/>
      <c r="AC646" s="89"/>
      <c r="AD646" s="90"/>
    </row>
    <row r="647" spans="2:30" s="5" customFormat="1" ht="18" customHeight="1">
      <c r="B647" s="82"/>
      <c r="C647" s="83"/>
      <c r="D647" s="81">
        <v>1091</v>
      </c>
      <c r="E647" s="81"/>
      <c r="F647" s="99"/>
      <c r="G647" s="99"/>
      <c r="H647" s="80">
        <v>4123</v>
      </c>
      <c r="I647" s="80"/>
      <c r="J647" s="80"/>
      <c r="K647" s="28" t="s">
        <v>33</v>
      </c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100">
        <v>6100</v>
      </c>
      <c r="Z647" s="100"/>
      <c r="AA647" s="100"/>
      <c r="AB647" s="100"/>
      <c r="AC647" s="100"/>
      <c r="AD647" s="101"/>
    </row>
    <row r="648" spans="2:30" s="5" customFormat="1" ht="18" customHeight="1">
      <c r="B648" s="133"/>
      <c r="C648" s="134"/>
      <c r="D648" s="120">
        <v>1091</v>
      </c>
      <c r="E648" s="120"/>
      <c r="F648" s="119"/>
      <c r="G648" s="119"/>
      <c r="H648" s="117">
        <v>4127</v>
      </c>
      <c r="I648" s="117"/>
      <c r="J648" s="117"/>
      <c r="K648" s="135" t="s">
        <v>34</v>
      </c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36">
        <v>14000</v>
      </c>
      <c r="Z648" s="36"/>
      <c r="AA648" s="36"/>
      <c r="AB648" s="36"/>
      <c r="AC648" s="36"/>
      <c r="AD648" s="37"/>
    </row>
    <row r="649" spans="2:30" s="5" customFormat="1" ht="18" customHeight="1">
      <c r="B649" s="325"/>
      <c r="C649" s="232"/>
      <c r="D649" s="77"/>
      <c r="E649" s="77"/>
      <c r="F649" s="328">
        <v>413</v>
      </c>
      <c r="G649" s="205"/>
      <c r="H649" s="103" t="s">
        <v>2</v>
      </c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88">
        <f>SUM(Y650:Y653)</f>
        <v>23150</v>
      </c>
      <c r="Z649" s="89"/>
      <c r="AA649" s="89"/>
      <c r="AB649" s="89"/>
      <c r="AC649" s="89"/>
      <c r="AD649" s="90"/>
    </row>
    <row r="650" spans="2:30" s="5" customFormat="1" ht="18" customHeight="1">
      <c r="B650" s="326"/>
      <c r="C650" s="284"/>
      <c r="D650" s="81">
        <v>1091</v>
      </c>
      <c r="E650" s="81"/>
      <c r="F650" s="329"/>
      <c r="G650" s="208"/>
      <c r="H650" s="80">
        <v>4131</v>
      </c>
      <c r="I650" s="80"/>
      <c r="J650" s="80"/>
      <c r="K650" s="28" t="s">
        <v>88</v>
      </c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100">
        <v>4200</v>
      </c>
      <c r="Z650" s="100"/>
      <c r="AA650" s="100"/>
      <c r="AB650" s="100"/>
      <c r="AC650" s="100"/>
      <c r="AD650" s="101"/>
    </row>
    <row r="651" spans="2:30" s="5" customFormat="1" ht="18" customHeight="1">
      <c r="B651" s="326"/>
      <c r="C651" s="284"/>
      <c r="D651" s="81">
        <v>1091</v>
      </c>
      <c r="E651" s="81"/>
      <c r="F651" s="329"/>
      <c r="G651" s="208"/>
      <c r="H651" s="80">
        <v>4133</v>
      </c>
      <c r="I651" s="80"/>
      <c r="J651" s="80"/>
      <c r="K651" s="136" t="s">
        <v>89</v>
      </c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00">
        <v>450</v>
      </c>
      <c r="Z651" s="100"/>
      <c r="AA651" s="100"/>
      <c r="AB651" s="100"/>
      <c r="AC651" s="100"/>
      <c r="AD651" s="101"/>
    </row>
    <row r="652" spans="2:30" s="5" customFormat="1" ht="18" customHeight="1">
      <c r="B652" s="326"/>
      <c r="C652" s="284"/>
      <c r="D652" s="322">
        <v>435</v>
      </c>
      <c r="E652" s="322"/>
      <c r="F652" s="329"/>
      <c r="G652" s="208"/>
      <c r="H652" s="155">
        <v>4134</v>
      </c>
      <c r="I652" s="155"/>
      <c r="J652" s="155"/>
      <c r="K652" s="323" t="s">
        <v>10</v>
      </c>
      <c r="L652" s="323"/>
      <c r="M652" s="323"/>
      <c r="N652" s="323"/>
      <c r="O652" s="323"/>
      <c r="P652" s="323"/>
      <c r="Q652" s="323"/>
      <c r="R652" s="323"/>
      <c r="S652" s="323"/>
      <c r="T652" s="323"/>
      <c r="U652" s="323"/>
      <c r="V652" s="323"/>
      <c r="W652" s="323"/>
      <c r="X652" s="323"/>
      <c r="Y652" s="157">
        <v>8000</v>
      </c>
      <c r="Z652" s="157"/>
      <c r="AA652" s="157"/>
      <c r="AB652" s="157"/>
      <c r="AC652" s="157"/>
      <c r="AD652" s="158"/>
    </row>
    <row r="653" spans="2:30" s="5" customFormat="1" ht="18" customHeight="1">
      <c r="B653" s="327"/>
      <c r="C653" s="235"/>
      <c r="D653" s="331">
        <v>434</v>
      </c>
      <c r="E653" s="331"/>
      <c r="F653" s="330"/>
      <c r="G653" s="211"/>
      <c r="H653" s="148">
        <v>4135</v>
      </c>
      <c r="I653" s="148"/>
      <c r="J653" s="148"/>
      <c r="K653" s="182" t="s">
        <v>93</v>
      </c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3">
        <v>10500</v>
      </c>
      <c r="Z653" s="183"/>
      <c r="AA653" s="183"/>
      <c r="AB653" s="183"/>
      <c r="AC653" s="183"/>
      <c r="AD653" s="184"/>
    </row>
    <row r="654" spans="2:30" s="5" customFormat="1" ht="18" customHeight="1">
      <c r="B654" s="76"/>
      <c r="C654" s="77"/>
      <c r="D654" s="77"/>
      <c r="E654" s="77"/>
      <c r="F654" s="86">
        <v>414</v>
      </c>
      <c r="G654" s="86"/>
      <c r="H654" s="103" t="s">
        <v>92</v>
      </c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88">
        <f>SUM(Y655:Y657)</f>
        <v>118800</v>
      </c>
      <c r="Z654" s="89"/>
      <c r="AA654" s="89"/>
      <c r="AB654" s="89"/>
      <c r="AC654" s="89"/>
      <c r="AD654" s="90"/>
    </row>
    <row r="655" spans="2:30" s="5" customFormat="1" ht="18" customHeight="1">
      <c r="B655" s="82"/>
      <c r="C655" s="83"/>
      <c r="D655" s="81">
        <v>1091</v>
      </c>
      <c r="E655" s="81"/>
      <c r="F655" s="99"/>
      <c r="G655" s="99"/>
      <c r="H655" s="80">
        <v>4141</v>
      </c>
      <c r="I655" s="80"/>
      <c r="J655" s="80"/>
      <c r="K655" s="28" t="s">
        <v>94</v>
      </c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100">
        <v>500</v>
      </c>
      <c r="Z655" s="100"/>
      <c r="AA655" s="100"/>
      <c r="AB655" s="100"/>
      <c r="AC655" s="100"/>
      <c r="AD655" s="101"/>
    </row>
    <row r="656" spans="2:30" s="5" customFormat="1" ht="18" customHeight="1">
      <c r="B656" s="82"/>
      <c r="C656" s="83"/>
      <c r="D656" s="81">
        <v>1091</v>
      </c>
      <c r="E656" s="81"/>
      <c r="F656" s="99"/>
      <c r="G656" s="99"/>
      <c r="H656" s="80">
        <v>4143</v>
      </c>
      <c r="I656" s="80"/>
      <c r="J656" s="80"/>
      <c r="K656" s="28" t="s">
        <v>90</v>
      </c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100">
        <v>2300</v>
      </c>
      <c r="Z656" s="100"/>
      <c r="AA656" s="100"/>
      <c r="AB656" s="100"/>
      <c r="AC656" s="100"/>
      <c r="AD656" s="101"/>
    </row>
    <row r="657" spans="2:30" s="5" customFormat="1" ht="18" customHeight="1">
      <c r="B657" s="133"/>
      <c r="C657" s="134"/>
      <c r="D657" s="120">
        <v>1091</v>
      </c>
      <c r="E657" s="120"/>
      <c r="F657" s="119"/>
      <c r="G657" s="119"/>
      <c r="H657" s="117">
        <v>4149</v>
      </c>
      <c r="I657" s="117"/>
      <c r="J657" s="117"/>
      <c r="K657" s="118" t="s">
        <v>91</v>
      </c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36">
        <v>116000</v>
      </c>
      <c r="Z657" s="36"/>
      <c r="AA657" s="36"/>
      <c r="AB657" s="36"/>
      <c r="AC657" s="36"/>
      <c r="AD657" s="37"/>
    </row>
    <row r="658" spans="2:30" s="5" customFormat="1" ht="18" customHeight="1">
      <c r="B658" s="76"/>
      <c r="C658" s="77"/>
      <c r="D658" s="77"/>
      <c r="E658" s="77"/>
      <c r="F658" s="86">
        <v>441</v>
      </c>
      <c r="G658" s="86"/>
      <c r="H658" s="103" t="s">
        <v>35</v>
      </c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88">
        <f>SUM(Y659:Y659)</f>
        <v>1500</v>
      </c>
      <c r="Z658" s="89"/>
      <c r="AA658" s="89"/>
      <c r="AB658" s="89"/>
      <c r="AC658" s="89"/>
      <c r="AD658" s="90"/>
    </row>
    <row r="659" spans="2:30" s="5" customFormat="1" ht="18" customHeight="1">
      <c r="B659" s="78"/>
      <c r="C659" s="79"/>
      <c r="D659" s="102">
        <v>112</v>
      </c>
      <c r="E659" s="102"/>
      <c r="F659" s="87"/>
      <c r="G659" s="87"/>
      <c r="H659" s="104">
        <v>4415</v>
      </c>
      <c r="I659" s="104"/>
      <c r="J659" s="104"/>
      <c r="K659" s="28" t="s">
        <v>7</v>
      </c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91">
        <v>1500</v>
      </c>
      <c r="Z659" s="91"/>
      <c r="AA659" s="91"/>
      <c r="AB659" s="91"/>
      <c r="AC659" s="91"/>
      <c r="AD659" s="92"/>
    </row>
    <row r="660" spans="2:30" s="5" customFormat="1" ht="18" customHeight="1">
      <c r="B660" s="105">
        <v>9</v>
      </c>
      <c r="C660" s="106"/>
      <c r="D660" s="109" t="s">
        <v>136</v>
      </c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11">
        <f>Y640+Y646+Y649+Y654+Y658</f>
        <v>260300</v>
      </c>
      <c r="Z660" s="112"/>
      <c r="AA660" s="112"/>
      <c r="AB660" s="112"/>
      <c r="AC660" s="112"/>
      <c r="AD660" s="113"/>
    </row>
    <row r="661" spans="2:30" s="5" customFormat="1" ht="18" customHeight="1">
      <c r="B661" s="107"/>
      <c r="C661" s="108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4"/>
      <c r="Z661" s="115"/>
      <c r="AA661" s="115"/>
      <c r="AB661" s="115"/>
      <c r="AC661" s="115"/>
      <c r="AD661" s="116"/>
    </row>
    <row r="662" spans="2:30" s="5" customFormat="1" ht="18" customHeight="1"/>
    <row r="663" spans="2:30" s="5" customFormat="1" ht="18" customHeight="1"/>
    <row r="664" spans="2:30" s="5" customFormat="1" ht="18" customHeight="1"/>
    <row r="665" spans="2:30" s="5" customFormat="1" ht="18" customHeight="1"/>
    <row r="666" spans="2:30" s="5" customFormat="1" ht="18" customHeight="1"/>
    <row r="667" spans="2:30" s="5" customFormat="1" ht="18" customHeight="1"/>
    <row r="668" spans="2:30" s="5" customFormat="1" ht="18" customHeight="1"/>
    <row r="669" spans="2:30" s="5" customFormat="1" ht="18" customHeight="1"/>
    <row r="670" spans="2:30" s="5" customFormat="1" ht="18" customHeight="1"/>
    <row r="671" spans="2:30" s="5" customFormat="1" ht="18" customHeight="1"/>
    <row r="672" spans="2:30" s="5" customFormat="1" ht="18" customHeight="1"/>
    <row r="673" spans="2:30" s="5" customFormat="1" ht="18" customHeight="1"/>
    <row r="674" spans="2:30" s="5" customFormat="1" ht="18" customHeight="1"/>
    <row r="675" spans="2:30" s="5" customFormat="1" ht="18" customHeight="1"/>
    <row r="676" spans="2:30" s="5" customFormat="1" ht="18" customHeight="1"/>
    <row r="677" spans="2:30" s="5" customFormat="1" ht="18" customHeight="1">
      <c r="B677" s="145" t="s">
        <v>130</v>
      </c>
      <c r="C677" s="146"/>
      <c r="D677" s="146" t="s">
        <v>131</v>
      </c>
      <c r="E677" s="146"/>
      <c r="F677" s="146" t="s">
        <v>132</v>
      </c>
      <c r="G677" s="146"/>
      <c r="H677" s="146" t="s">
        <v>132</v>
      </c>
      <c r="I677" s="146"/>
      <c r="J677" s="149" t="s">
        <v>134</v>
      </c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 t="s">
        <v>133</v>
      </c>
      <c r="Z677" s="149"/>
      <c r="AA677" s="149"/>
      <c r="AB677" s="149"/>
      <c r="AC677" s="149"/>
      <c r="AD677" s="151"/>
    </row>
    <row r="678" spans="2:30" s="5" customFormat="1" ht="18" customHeight="1">
      <c r="B678" s="147"/>
      <c r="C678" s="148"/>
      <c r="D678" s="148"/>
      <c r="E678" s="148"/>
      <c r="F678" s="148"/>
      <c r="G678" s="148"/>
      <c r="H678" s="148"/>
      <c r="I678" s="148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2"/>
    </row>
    <row r="679" spans="2:30" s="5" customFormat="1" ht="36" customHeight="1">
      <c r="B679" s="137">
        <v>10</v>
      </c>
      <c r="C679" s="138"/>
      <c r="D679" s="141" t="s">
        <v>87</v>
      </c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  <c r="AA679" s="141"/>
      <c r="AB679" s="141"/>
      <c r="AC679" s="141"/>
      <c r="AD679" s="142"/>
    </row>
    <row r="680" spans="2:30" s="5" customFormat="1" ht="36" customHeight="1">
      <c r="B680" s="139"/>
      <c r="C680" s="140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4"/>
    </row>
    <row r="681" spans="2:30" s="5" customFormat="1" ht="18" customHeight="1">
      <c r="B681" s="76"/>
      <c r="C681" s="77"/>
      <c r="D681" s="77"/>
      <c r="E681" s="77"/>
      <c r="F681" s="86">
        <v>411</v>
      </c>
      <c r="G681" s="86"/>
      <c r="H681" s="103" t="s">
        <v>0</v>
      </c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88">
        <f>SUM(Y682:Y686)</f>
        <v>316600</v>
      </c>
      <c r="Z681" s="89"/>
      <c r="AA681" s="89"/>
      <c r="AB681" s="89"/>
      <c r="AC681" s="89"/>
      <c r="AD681" s="90"/>
    </row>
    <row r="682" spans="2:30" s="5" customFormat="1" ht="18" customHeight="1">
      <c r="B682" s="82"/>
      <c r="C682" s="83"/>
      <c r="D682" s="81">
        <v>1091</v>
      </c>
      <c r="E682" s="81"/>
      <c r="F682" s="99"/>
      <c r="G682" s="99"/>
      <c r="H682" s="80">
        <v>4111</v>
      </c>
      <c r="I682" s="80"/>
      <c r="J682" s="80"/>
      <c r="K682" s="28" t="s">
        <v>37</v>
      </c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100">
        <v>185000</v>
      </c>
      <c r="Z682" s="100"/>
      <c r="AA682" s="100"/>
      <c r="AB682" s="100"/>
      <c r="AC682" s="100"/>
      <c r="AD682" s="101"/>
    </row>
    <row r="683" spans="2:30" s="5" customFormat="1" ht="18" customHeight="1">
      <c r="B683" s="82"/>
      <c r="C683" s="83"/>
      <c r="D683" s="81">
        <v>1091</v>
      </c>
      <c r="E683" s="81"/>
      <c r="F683" s="99"/>
      <c r="G683" s="99"/>
      <c r="H683" s="80">
        <v>4112</v>
      </c>
      <c r="I683" s="80"/>
      <c r="J683" s="80"/>
      <c r="K683" s="136" t="s">
        <v>118</v>
      </c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00">
        <v>28700</v>
      </c>
      <c r="Z683" s="100"/>
      <c r="AA683" s="100"/>
      <c r="AB683" s="100"/>
      <c r="AC683" s="100"/>
      <c r="AD683" s="101"/>
    </row>
    <row r="684" spans="2:30" s="5" customFormat="1" ht="18" customHeight="1">
      <c r="B684" s="82"/>
      <c r="C684" s="83"/>
      <c r="D684" s="81">
        <v>1091</v>
      </c>
      <c r="E684" s="81"/>
      <c r="F684" s="99"/>
      <c r="G684" s="99"/>
      <c r="H684" s="80">
        <v>4113</v>
      </c>
      <c r="I684" s="80"/>
      <c r="J684" s="80"/>
      <c r="K684" s="28" t="s">
        <v>53</v>
      </c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100">
        <v>67500</v>
      </c>
      <c r="Z684" s="100"/>
      <c r="AA684" s="100"/>
      <c r="AB684" s="100"/>
      <c r="AC684" s="100"/>
      <c r="AD684" s="101"/>
    </row>
    <row r="685" spans="2:30" s="5" customFormat="1" ht="18" customHeight="1">
      <c r="B685" s="82"/>
      <c r="C685" s="83"/>
      <c r="D685" s="81">
        <v>1091</v>
      </c>
      <c r="E685" s="81"/>
      <c r="F685" s="99"/>
      <c r="G685" s="99"/>
      <c r="H685" s="80">
        <v>4114</v>
      </c>
      <c r="I685" s="80"/>
      <c r="J685" s="80"/>
      <c r="K685" s="28" t="s">
        <v>54</v>
      </c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100">
        <v>30700</v>
      </c>
      <c r="Z685" s="100"/>
      <c r="AA685" s="100"/>
      <c r="AB685" s="100"/>
      <c r="AC685" s="100"/>
      <c r="AD685" s="101"/>
    </row>
    <row r="686" spans="2:30" s="5" customFormat="1" ht="18" customHeight="1">
      <c r="B686" s="133"/>
      <c r="C686" s="134"/>
      <c r="D686" s="120">
        <v>1091</v>
      </c>
      <c r="E686" s="120"/>
      <c r="F686" s="119"/>
      <c r="G686" s="119"/>
      <c r="H686" s="117">
        <v>4115</v>
      </c>
      <c r="I686" s="117"/>
      <c r="J686" s="117"/>
      <c r="K686" s="118" t="s">
        <v>160</v>
      </c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36">
        <v>4700</v>
      </c>
      <c r="Z686" s="36"/>
      <c r="AA686" s="36"/>
      <c r="AB686" s="36"/>
      <c r="AC686" s="36"/>
      <c r="AD686" s="37"/>
    </row>
    <row r="687" spans="2:30" s="5" customFormat="1" ht="18" customHeight="1">
      <c r="B687" s="76"/>
      <c r="C687" s="77"/>
      <c r="D687" s="77"/>
      <c r="E687" s="77"/>
      <c r="F687" s="86">
        <v>412</v>
      </c>
      <c r="G687" s="86"/>
      <c r="H687" s="103" t="s">
        <v>1</v>
      </c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88">
        <f>SUM(Y688:Y689)</f>
        <v>23800</v>
      </c>
      <c r="Z687" s="89"/>
      <c r="AA687" s="89"/>
      <c r="AB687" s="89"/>
      <c r="AC687" s="89"/>
      <c r="AD687" s="90"/>
    </row>
    <row r="688" spans="2:30" s="5" customFormat="1" ht="18" customHeight="1">
      <c r="B688" s="82"/>
      <c r="C688" s="83"/>
      <c r="D688" s="81">
        <v>1091</v>
      </c>
      <c r="E688" s="81"/>
      <c r="F688" s="99"/>
      <c r="G688" s="99"/>
      <c r="H688" s="80">
        <v>4123</v>
      </c>
      <c r="I688" s="80"/>
      <c r="J688" s="80"/>
      <c r="K688" s="28" t="s">
        <v>33</v>
      </c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100">
        <v>13800</v>
      </c>
      <c r="Z688" s="100"/>
      <c r="AA688" s="100"/>
      <c r="AB688" s="100"/>
      <c r="AC688" s="100"/>
      <c r="AD688" s="101"/>
    </row>
    <row r="689" spans="2:30" s="5" customFormat="1" ht="18" customHeight="1">
      <c r="B689" s="133"/>
      <c r="C689" s="134"/>
      <c r="D689" s="120">
        <v>1091</v>
      </c>
      <c r="E689" s="120"/>
      <c r="F689" s="119"/>
      <c r="G689" s="119"/>
      <c r="H689" s="117">
        <v>4127</v>
      </c>
      <c r="I689" s="117"/>
      <c r="J689" s="117"/>
      <c r="K689" s="135" t="s">
        <v>34</v>
      </c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36">
        <v>10000</v>
      </c>
      <c r="Z689" s="36"/>
      <c r="AA689" s="36"/>
      <c r="AB689" s="36"/>
      <c r="AC689" s="36"/>
      <c r="AD689" s="37"/>
    </row>
    <row r="690" spans="2:30" s="5" customFormat="1" ht="18" customHeight="1">
      <c r="B690" s="76"/>
      <c r="C690" s="77"/>
      <c r="D690" s="77"/>
      <c r="E690" s="77"/>
      <c r="F690" s="86">
        <v>413</v>
      </c>
      <c r="G690" s="86"/>
      <c r="H690" s="103" t="s">
        <v>2</v>
      </c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88">
        <f>SUM(Y691:Y694)</f>
        <v>111200</v>
      </c>
      <c r="Z690" s="89"/>
      <c r="AA690" s="89"/>
      <c r="AB690" s="89"/>
      <c r="AC690" s="89"/>
      <c r="AD690" s="90"/>
    </row>
    <row r="691" spans="2:30" s="5" customFormat="1" ht="18" customHeight="1">
      <c r="B691" s="82"/>
      <c r="C691" s="83"/>
      <c r="D691" s="81">
        <v>1091</v>
      </c>
      <c r="E691" s="81"/>
      <c r="F691" s="99"/>
      <c r="G691" s="99"/>
      <c r="H691" s="80">
        <v>4131</v>
      </c>
      <c r="I691" s="80"/>
      <c r="J691" s="80"/>
      <c r="K691" s="28" t="s">
        <v>88</v>
      </c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100">
        <v>32400</v>
      </c>
      <c r="Z691" s="100"/>
      <c r="AA691" s="100"/>
      <c r="AB691" s="100"/>
      <c r="AC691" s="100"/>
      <c r="AD691" s="101"/>
    </row>
    <row r="692" spans="2:30" s="5" customFormat="1" ht="18" customHeight="1">
      <c r="B692" s="78"/>
      <c r="C692" s="79"/>
      <c r="D692" s="81">
        <v>1091</v>
      </c>
      <c r="E692" s="81"/>
      <c r="F692" s="87"/>
      <c r="G692" s="87"/>
      <c r="H692" s="80">
        <v>4133</v>
      </c>
      <c r="I692" s="80"/>
      <c r="J692" s="80"/>
      <c r="K692" s="28" t="s">
        <v>89</v>
      </c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100">
        <v>24800</v>
      </c>
      <c r="Z692" s="100"/>
      <c r="AA692" s="100"/>
      <c r="AB692" s="100"/>
      <c r="AC692" s="100"/>
      <c r="AD692" s="101"/>
    </row>
    <row r="693" spans="2:30" s="5" customFormat="1" ht="18" customHeight="1">
      <c r="B693" s="78"/>
      <c r="C693" s="79"/>
      <c r="D693" s="81">
        <v>435</v>
      </c>
      <c r="E693" s="81"/>
      <c r="F693" s="87"/>
      <c r="G693" s="87"/>
      <c r="H693" s="80">
        <v>4134</v>
      </c>
      <c r="I693" s="80"/>
      <c r="J693" s="80"/>
      <c r="K693" s="28" t="s">
        <v>10</v>
      </c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100">
        <v>34000</v>
      </c>
      <c r="Z693" s="100"/>
      <c r="AA693" s="100"/>
      <c r="AB693" s="100"/>
      <c r="AC693" s="100"/>
      <c r="AD693" s="101"/>
    </row>
    <row r="694" spans="2:30" s="5" customFormat="1" ht="18" customHeight="1">
      <c r="B694" s="133"/>
      <c r="C694" s="134"/>
      <c r="D694" s="120">
        <v>434</v>
      </c>
      <c r="E694" s="120"/>
      <c r="F694" s="119"/>
      <c r="G694" s="119"/>
      <c r="H694" s="117">
        <v>4135</v>
      </c>
      <c r="I694" s="117"/>
      <c r="J694" s="117"/>
      <c r="K694" s="135" t="s">
        <v>93</v>
      </c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36">
        <v>20000</v>
      </c>
      <c r="Z694" s="36"/>
      <c r="AA694" s="36"/>
      <c r="AB694" s="36"/>
      <c r="AC694" s="36"/>
      <c r="AD694" s="37"/>
    </row>
    <row r="695" spans="2:30" s="5" customFormat="1" ht="18" customHeight="1">
      <c r="B695" s="76"/>
      <c r="C695" s="77"/>
      <c r="D695" s="77"/>
      <c r="E695" s="77"/>
      <c r="F695" s="86">
        <v>414</v>
      </c>
      <c r="G695" s="86"/>
      <c r="H695" s="103" t="s">
        <v>92</v>
      </c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88">
        <f>SUM(Y696:Y700)</f>
        <v>94660</v>
      </c>
      <c r="Z695" s="89"/>
      <c r="AA695" s="89"/>
      <c r="AB695" s="89"/>
      <c r="AC695" s="89"/>
      <c r="AD695" s="90"/>
    </row>
    <row r="696" spans="2:30" s="5" customFormat="1" ht="18" customHeight="1">
      <c r="B696" s="82"/>
      <c r="C696" s="83"/>
      <c r="D696" s="81">
        <v>1091</v>
      </c>
      <c r="E696" s="81"/>
      <c r="F696" s="99"/>
      <c r="G696" s="99"/>
      <c r="H696" s="80">
        <v>4141</v>
      </c>
      <c r="I696" s="80"/>
      <c r="J696" s="80"/>
      <c r="K696" s="28" t="s">
        <v>94</v>
      </c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100">
        <v>2500</v>
      </c>
      <c r="Z696" s="100"/>
      <c r="AA696" s="100"/>
      <c r="AB696" s="100"/>
      <c r="AC696" s="100"/>
      <c r="AD696" s="101"/>
    </row>
    <row r="697" spans="2:30" s="5" customFormat="1" ht="18" customHeight="1">
      <c r="B697" s="82"/>
      <c r="C697" s="83"/>
      <c r="D697" s="81">
        <v>1091</v>
      </c>
      <c r="E697" s="81"/>
      <c r="F697" s="99"/>
      <c r="G697" s="99"/>
      <c r="H697" s="80">
        <v>4143</v>
      </c>
      <c r="I697" s="80"/>
      <c r="J697" s="80"/>
      <c r="K697" s="28" t="s">
        <v>90</v>
      </c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100">
        <v>4560</v>
      </c>
      <c r="Z697" s="100"/>
      <c r="AA697" s="100"/>
      <c r="AB697" s="100"/>
      <c r="AC697" s="100"/>
      <c r="AD697" s="101"/>
    </row>
    <row r="698" spans="2:30" s="5" customFormat="1" ht="18" customHeight="1">
      <c r="B698" s="82"/>
      <c r="C698" s="83"/>
      <c r="D698" s="81">
        <v>1091</v>
      </c>
      <c r="E698" s="81"/>
      <c r="F698" s="99"/>
      <c r="G698" s="99"/>
      <c r="H698" s="80">
        <v>4146</v>
      </c>
      <c r="I698" s="80"/>
      <c r="J698" s="80"/>
      <c r="K698" s="28" t="s">
        <v>98</v>
      </c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100">
        <v>900</v>
      </c>
      <c r="Z698" s="100"/>
      <c r="AA698" s="100"/>
      <c r="AB698" s="100"/>
      <c r="AC698" s="100"/>
      <c r="AD698" s="101"/>
    </row>
    <row r="699" spans="2:30" s="5" customFormat="1" ht="18" customHeight="1">
      <c r="B699" s="82"/>
      <c r="C699" s="83"/>
      <c r="D699" s="154">
        <v>1091</v>
      </c>
      <c r="E699" s="154"/>
      <c r="F699" s="99"/>
      <c r="G699" s="99"/>
      <c r="H699" s="155">
        <v>4148</v>
      </c>
      <c r="I699" s="155"/>
      <c r="J699" s="155"/>
      <c r="K699" s="156" t="s">
        <v>99</v>
      </c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7">
        <v>4500</v>
      </c>
      <c r="Z699" s="157"/>
      <c r="AA699" s="157"/>
      <c r="AB699" s="157"/>
      <c r="AC699" s="157"/>
      <c r="AD699" s="158"/>
    </row>
    <row r="700" spans="2:30" s="5" customFormat="1" ht="18" customHeight="1">
      <c r="B700" s="133"/>
      <c r="C700" s="134"/>
      <c r="D700" s="120">
        <v>1091</v>
      </c>
      <c r="E700" s="120"/>
      <c r="F700" s="119"/>
      <c r="G700" s="119"/>
      <c r="H700" s="117">
        <v>4149</v>
      </c>
      <c r="I700" s="117"/>
      <c r="J700" s="117"/>
      <c r="K700" s="118" t="s">
        <v>91</v>
      </c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36">
        <v>82200</v>
      </c>
      <c r="Z700" s="36"/>
      <c r="AA700" s="36"/>
      <c r="AB700" s="36"/>
      <c r="AC700" s="36"/>
      <c r="AD700" s="37"/>
    </row>
    <row r="701" spans="2:30" s="5" customFormat="1" ht="18" customHeight="1">
      <c r="B701" s="76"/>
      <c r="C701" s="77"/>
      <c r="D701" s="77"/>
      <c r="E701" s="77"/>
      <c r="F701" s="86">
        <v>415</v>
      </c>
      <c r="G701" s="86"/>
      <c r="H701" s="96" t="s">
        <v>57</v>
      </c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8"/>
      <c r="Y701" s="88">
        <f>SUM(Y702:Y702)</f>
        <v>7000</v>
      </c>
      <c r="Z701" s="89"/>
      <c r="AA701" s="89"/>
      <c r="AB701" s="89"/>
      <c r="AC701" s="89"/>
      <c r="AD701" s="90"/>
    </row>
    <row r="702" spans="2:30" s="5" customFormat="1" ht="18" customHeight="1">
      <c r="B702" s="82"/>
      <c r="C702" s="83"/>
      <c r="D702" s="81">
        <v>1091</v>
      </c>
      <c r="E702" s="81"/>
      <c r="F702" s="99"/>
      <c r="G702" s="99"/>
      <c r="H702" s="80">
        <v>4152</v>
      </c>
      <c r="I702" s="80"/>
      <c r="J702" s="80"/>
      <c r="K702" s="28" t="s">
        <v>123</v>
      </c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100">
        <v>7000</v>
      </c>
      <c r="Z702" s="100"/>
      <c r="AA702" s="100"/>
      <c r="AB702" s="100"/>
      <c r="AC702" s="100"/>
      <c r="AD702" s="101"/>
    </row>
    <row r="703" spans="2:30" s="5" customFormat="1" ht="18" customHeight="1">
      <c r="B703" s="76"/>
      <c r="C703" s="77"/>
      <c r="D703" s="77"/>
      <c r="E703" s="77"/>
      <c r="F703" s="86">
        <v>419</v>
      </c>
      <c r="G703" s="86"/>
      <c r="H703" s="96" t="s">
        <v>59</v>
      </c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8"/>
      <c r="Y703" s="88">
        <f>SUM(Y704:Y704)</f>
        <v>17600</v>
      </c>
      <c r="Z703" s="89"/>
      <c r="AA703" s="89"/>
      <c r="AB703" s="89"/>
      <c r="AC703" s="89"/>
      <c r="AD703" s="90"/>
    </row>
    <row r="704" spans="2:30" s="5" customFormat="1" ht="18" customHeight="1">
      <c r="B704" s="82"/>
      <c r="C704" s="83"/>
      <c r="D704" s="81">
        <v>1091</v>
      </c>
      <c r="E704" s="81"/>
      <c r="F704" s="99"/>
      <c r="G704" s="99"/>
      <c r="H704" s="80">
        <v>4196</v>
      </c>
      <c r="I704" s="80"/>
      <c r="J704" s="80"/>
      <c r="K704" s="28" t="s">
        <v>125</v>
      </c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100">
        <v>17600</v>
      </c>
      <c r="Z704" s="100"/>
      <c r="AA704" s="100"/>
      <c r="AB704" s="100"/>
      <c r="AC704" s="100"/>
      <c r="AD704" s="101"/>
    </row>
    <row r="705" spans="2:30" s="5" customFormat="1" ht="18" customHeight="1">
      <c r="B705" s="76"/>
      <c r="C705" s="77"/>
      <c r="D705" s="77"/>
      <c r="E705" s="77"/>
      <c r="F705" s="86">
        <v>441</v>
      </c>
      <c r="G705" s="86"/>
      <c r="H705" s="103" t="s">
        <v>35</v>
      </c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88">
        <f>SUM(Y706:Y706)</f>
        <v>13950</v>
      </c>
      <c r="Z705" s="89"/>
      <c r="AA705" s="89"/>
      <c r="AB705" s="89"/>
      <c r="AC705" s="89"/>
      <c r="AD705" s="90"/>
    </row>
    <row r="706" spans="2:30" s="5" customFormat="1" ht="18" customHeight="1">
      <c r="B706" s="78"/>
      <c r="C706" s="79"/>
      <c r="D706" s="102">
        <v>112</v>
      </c>
      <c r="E706" s="102"/>
      <c r="F706" s="87"/>
      <c r="G706" s="87"/>
      <c r="H706" s="104">
        <v>4415</v>
      </c>
      <c r="I706" s="104"/>
      <c r="J706" s="104"/>
      <c r="K706" s="28" t="s">
        <v>7</v>
      </c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91">
        <v>13950</v>
      </c>
      <c r="Z706" s="91"/>
      <c r="AA706" s="91"/>
      <c r="AB706" s="91"/>
      <c r="AC706" s="91"/>
      <c r="AD706" s="92"/>
    </row>
    <row r="707" spans="2:30" s="5" customFormat="1" ht="18" customHeight="1">
      <c r="B707" s="105">
        <v>10</v>
      </c>
      <c r="C707" s="106"/>
      <c r="D707" s="109" t="s">
        <v>136</v>
      </c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11">
        <f>Y681+Y687+Y690+Y695+Y703+Y705+Y701</f>
        <v>584810</v>
      </c>
      <c r="Z707" s="112"/>
      <c r="AA707" s="112"/>
      <c r="AB707" s="112"/>
      <c r="AC707" s="112"/>
      <c r="AD707" s="113"/>
    </row>
    <row r="708" spans="2:30" s="5" customFormat="1" ht="18" customHeight="1">
      <c r="B708" s="107"/>
      <c r="C708" s="108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4"/>
      <c r="Z708" s="115"/>
      <c r="AA708" s="115"/>
      <c r="AB708" s="115"/>
      <c r="AC708" s="115"/>
      <c r="AD708" s="116"/>
    </row>
    <row r="709" spans="2:30" s="5" customFormat="1" ht="18" customHeight="1"/>
    <row r="710" spans="2:30" s="5" customFormat="1" ht="18" customHeight="1"/>
    <row r="711" spans="2:30" s="5" customFormat="1" ht="18" customHeight="1"/>
    <row r="712" spans="2:30" s="5" customFormat="1" ht="18" customHeight="1"/>
    <row r="713" spans="2:30" s="5" customFormat="1" ht="18" customHeight="1"/>
    <row r="714" spans="2:30" s="5" customFormat="1" ht="18" customHeight="1"/>
    <row r="715" spans="2:30" s="5" customFormat="1" ht="18" customHeight="1"/>
    <row r="716" spans="2:30" s="5" customFormat="1" ht="18" customHeight="1">
      <c r="B716" s="145" t="s">
        <v>130</v>
      </c>
      <c r="C716" s="146"/>
      <c r="D716" s="146" t="s">
        <v>131</v>
      </c>
      <c r="E716" s="146"/>
      <c r="F716" s="146" t="s">
        <v>132</v>
      </c>
      <c r="G716" s="146"/>
      <c r="H716" s="146" t="s">
        <v>132</v>
      </c>
      <c r="I716" s="146"/>
      <c r="J716" s="149" t="s">
        <v>134</v>
      </c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 t="s">
        <v>133</v>
      </c>
      <c r="Z716" s="149"/>
      <c r="AA716" s="149"/>
      <c r="AB716" s="149"/>
      <c r="AC716" s="149"/>
      <c r="AD716" s="151"/>
    </row>
    <row r="717" spans="2:30" s="5" customFormat="1" ht="18" customHeight="1">
      <c r="B717" s="147"/>
      <c r="C717" s="148"/>
      <c r="D717" s="148"/>
      <c r="E717" s="148"/>
      <c r="F717" s="148"/>
      <c r="G717" s="148"/>
      <c r="H717" s="148"/>
      <c r="I717" s="148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2"/>
    </row>
    <row r="718" spans="2:30" s="5" customFormat="1" ht="18" customHeight="1">
      <c r="B718" s="137">
        <v>11</v>
      </c>
      <c r="C718" s="138"/>
      <c r="D718" s="141" t="s">
        <v>144</v>
      </c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  <c r="AA718" s="141"/>
      <c r="AB718" s="141"/>
      <c r="AC718" s="141"/>
      <c r="AD718" s="142"/>
    </row>
    <row r="719" spans="2:30" s="5" customFormat="1" ht="18" customHeight="1">
      <c r="B719" s="139"/>
      <c r="C719" s="140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4"/>
    </row>
    <row r="720" spans="2:30" s="5" customFormat="1" ht="18" customHeight="1">
      <c r="B720" s="76"/>
      <c r="C720" s="77"/>
      <c r="D720" s="77"/>
      <c r="E720" s="77"/>
      <c r="F720" s="86">
        <v>411</v>
      </c>
      <c r="G720" s="86"/>
      <c r="H720" s="103" t="s">
        <v>0</v>
      </c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88">
        <f>SUM(Y721:Y725)</f>
        <v>157000</v>
      </c>
      <c r="Z720" s="89"/>
      <c r="AA720" s="89"/>
      <c r="AB720" s="89"/>
      <c r="AC720" s="89"/>
      <c r="AD720" s="90"/>
    </row>
    <row r="721" spans="2:30" s="5" customFormat="1" ht="18" customHeight="1">
      <c r="B721" s="82"/>
      <c r="C721" s="83"/>
      <c r="D721" s="81">
        <v>860</v>
      </c>
      <c r="E721" s="81"/>
      <c r="F721" s="99"/>
      <c r="G721" s="99"/>
      <c r="H721" s="80">
        <v>4111</v>
      </c>
      <c r="I721" s="80"/>
      <c r="J721" s="80"/>
      <c r="K721" s="28" t="s">
        <v>37</v>
      </c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100">
        <v>91100</v>
      </c>
      <c r="Z721" s="100"/>
      <c r="AA721" s="100"/>
      <c r="AB721" s="100"/>
      <c r="AC721" s="100"/>
      <c r="AD721" s="101"/>
    </row>
    <row r="722" spans="2:30" s="5" customFormat="1" ht="18" customHeight="1">
      <c r="B722" s="82"/>
      <c r="C722" s="83"/>
      <c r="D722" s="81">
        <v>860</v>
      </c>
      <c r="E722" s="81"/>
      <c r="F722" s="99"/>
      <c r="G722" s="99"/>
      <c r="H722" s="80">
        <v>4112</v>
      </c>
      <c r="I722" s="80"/>
      <c r="J722" s="80"/>
      <c r="K722" s="136" t="s">
        <v>118</v>
      </c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00">
        <v>14900</v>
      </c>
      <c r="Z722" s="100"/>
      <c r="AA722" s="100"/>
      <c r="AB722" s="100"/>
      <c r="AC722" s="100"/>
      <c r="AD722" s="101"/>
    </row>
    <row r="723" spans="2:30" s="5" customFormat="1" ht="18" customHeight="1">
      <c r="B723" s="82"/>
      <c r="C723" s="83"/>
      <c r="D723" s="81">
        <v>860</v>
      </c>
      <c r="E723" s="81"/>
      <c r="F723" s="99"/>
      <c r="G723" s="99"/>
      <c r="H723" s="80">
        <v>4113</v>
      </c>
      <c r="I723" s="80"/>
      <c r="J723" s="80"/>
      <c r="K723" s="28" t="s">
        <v>53</v>
      </c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100">
        <v>33300</v>
      </c>
      <c r="Z723" s="100"/>
      <c r="AA723" s="100"/>
      <c r="AB723" s="100"/>
      <c r="AC723" s="100"/>
      <c r="AD723" s="101"/>
    </row>
    <row r="724" spans="2:30" s="5" customFormat="1" ht="18" customHeight="1">
      <c r="B724" s="82"/>
      <c r="C724" s="83"/>
      <c r="D724" s="81">
        <v>860</v>
      </c>
      <c r="E724" s="81"/>
      <c r="F724" s="99"/>
      <c r="G724" s="99"/>
      <c r="H724" s="80">
        <v>4114</v>
      </c>
      <c r="I724" s="80"/>
      <c r="J724" s="80"/>
      <c r="K724" s="28" t="s">
        <v>54</v>
      </c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100">
        <v>15400</v>
      </c>
      <c r="Z724" s="100"/>
      <c r="AA724" s="100"/>
      <c r="AB724" s="100"/>
      <c r="AC724" s="100"/>
      <c r="AD724" s="101"/>
    </row>
    <row r="725" spans="2:30" s="5" customFormat="1" ht="18" customHeight="1">
      <c r="B725" s="133"/>
      <c r="C725" s="134"/>
      <c r="D725" s="120">
        <v>860</v>
      </c>
      <c r="E725" s="120"/>
      <c r="F725" s="119"/>
      <c r="G725" s="119"/>
      <c r="H725" s="117">
        <v>4115</v>
      </c>
      <c r="I725" s="117"/>
      <c r="J725" s="117"/>
      <c r="K725" s="118" t="s">
        <v>160</v>
      </c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36">
        <v>2300</v>
      </c>
      <c r="Z725" s="36"/>
      <c r="AA725" s="36"/>
      <c r="AB725" s="36"/>
      <c r="AC725" s="36"/>
      <c r="AD725" s="37"/>
    </row>
    <row r="726" spans="2:30" s="5" customFormat="1" ht="18" customHeight="1">
      <c r="B726" s="76"/>
      <c r="C726" s="77"/>
      <c r="D726" s="77"/>
      <c r="E726" s="77"/>
      <c r="F726" s="86">
        <v>412</v>
      </c>
      <c r="G726" s="86"/>
      <c r="H726" s="103" t="s">
        <v>1</v>
      </c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88">
        <f>SUM(Y727:Y728)</f>
        <v>6700</v>
      </c>
      <c r="Z726" s="89"/>
      <c r="AA726" s="89"/>
      <c r="AB726" s="89"/>
      <c r="AC726" s="89"/>
      <c r="AD726" s="90"/>
    </row>
    <row r="727" spans="2:30" s="5" customFormat="1" ht="18" customHeight="1">
      <c r="B727" s="82"/>
      <c r="C727" s="83"/>
      <c r="D727" s="81">
        <v>860</v>
      </c>
      <c r="E727" s="81"/>
      <c r="F727" s="99"/>
      <c r="G727" s="99"/>
      <c r="H727" s="80">
        <v>4123</v>
      </c>
      <c r="I727" s="80"/>
      <c r="J727" s="80"/>
      <c r="K727" s="28" t="s">
        <v>33</v>
      </c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100">
        <v>6200</v>
      </c>
      <c r="Z727" s="100"/>
      <c r="AA727" s="100"/>
      <c r="AB727" s="100"/>
      <c r="AC727" s="100"/>
      <c r="AD727" s="101"/>
    </row>
    <row r="728" spans="2:30" s="5" customFormat="1" ht="18" customHeight="1">
      <c r="B728" s="133"/>
      <c r="C728" s="134"/>
      <c r="D728" s="120">
        <v>860</v>
      </c>
      <c r="E728" s="120"/>
      <c r="F728" s="119"/>
      <c r="G728" s="119"/>
      <c r="H728" s="117">
        <v>4127</v>
      </c>
      <c r="I728" s="117"/>
      <c r="J728" s="117"/>
      <c r="K728" s="135" t="s">
        <v>34</v>
      </c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36">
        <v>500</v>
      </c>
      <c r="Z728" s="36"/>
      <c r="AA728" s="36"/>
      <c r="AB728" s="36"/>
      <c r="AC728" s="36"/>
      <c r="AD728" s="37"/>
    </row>
    <row r="729" spans="2:30" s="5" customFormat="1" ht="18" customHeight="1">
      <c r="B729" s="76"/>
      <c r="C729" s="77"/>
      <c r="D729" s="77"/>
      <c r="E729" s="77"/>
      <c r="F729" s="86">
        <v>413</v>
      </c>
      <c r="G729" s="86"/>
      <c r="H729" s="103" t="s">
        <v>2</v>
      </c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88">
        <f>SUM(Y730:Y731)</f>
        <v>2050</v>
      </c>
      <c r="Z729" s="89"/>
      <c r="AA729" s="89"/>
      <c r="AB729" s="89"/>
      <c r="AC729" s="89"/>
      <c r="AD729" s="90"/>
    </row>
    <row r="730" spans="2:30" s="5" customFormat="1" ht="18" customHeight="1">
      <c r="B730" s="82"/>
      <c r="C730" s="83"/>
      <c r="D730" s="81">
        <v>860</v>
      </c>
      <c r="E730" s="81"/>
      <c r="F730" s="99"/>
      <c r="G730" s="99"/>
      <c r="H730" s="80">
        <v>4131</v>
      </c>
      <c r="I730" s="80"/>
      <c r="J730" s="80"/>
      <c r="K730" s="28" t="s">
        <v>88</v>
      </c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100">
        <v>1600</v>
      </c>
      <c r="Z730" s="100"/>
      <c r="AA730" s="100"/>
      <c r="AB730" s="100"/>
      <c r="AC730" s="100"/>
      <c r="AD730" s="101"/>
    </row>
    <row r="731" spans="2:30" s="5" customFormat="1" ht="18" customHeight="1">
      <c r="B731" s="133"/>
      <c r="C731" s="134"/>
      <c r="D731" s="120">
        <v>860</v>
      </c>
      <c r="E731" s="120"/>
      <c r="F731" s="119"/>
      <c r="G731" s="119"/>
      <c r="H731" s="117">
        <v>4133</v>
      </c>
      <c r="I731" s="117"/>
      <c r="J731" s="117"/>
      <c r="K731" s="135" t="s">
        <v>89</v>
      </c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36">
        <v>450</v>
      </c>
      <c r="Z731" s="36"/>
      <c r="AA731" s="36"/>
      <c r="AB731" s="36"/>
      <c r="AC731" s="36"/>
      <c r="AD731" s="37"/>
    </row>
    <row r="732" spans="2:30" s="5" customFormat="1" ht="18" customHeight="1">
      <c r="B732" s="76"/>
      <c r="C732" s="77"/>
      <c r="D732" s="77"/>
      <c r="E732" s="77"/>
      <c r="F732" s="86">
        <v>414</v>
      </c>
      <c r="G732" s="86"/>
      <c r="H732" s="103" t="s">
        <v>92</v>
      </c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88">
        <f>SUM(Y733:Y735)</f>
        <v>283050</v>
      </c>
      <c r="Z732" s="89"/>
      <c r="AA732" s="89"/>
      <c r="AB732" s="89"/>
      <c r="AC732" s="89"/>
      <c r="AD732" s="90"/>
    </row>
    <row r="733" spans="2:30" s="5" customFormat="1" ht="18" customHeight="1">
      <c r="B733" s="82"/>
      <c r="C733" s="83"/>
      <c r="D733" s="81">
        <v>860</v>
      </c>
      <c r="E733" s="81"/>
      <c r="F733" s="99"/>
      <c r="G733" s="99"/>
      <c r="H733" s="80">
        <v>4141</v>
      </c>
      <c r="I733" s="80"/>
      <c r="J733" s="80"/>
      <c r="K733" s="28" t="s">
        <v>94</v>
      </c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100">
        <v>750</v>
      </c>
      <c r="Z733" s="100"/>
      <c r="AA733" s="100"/>
      <c r="AB733" s="100"/>
      <c r="AC733" s="100"/>
      <c r="AD733" s="101"/>
    </row>
    <row r="734" spans="2:30" s="5" customFormat="1" ht="18" customHeight="1">
      <c r="B734" s="82"/>
      <c r="C734" s="83"/>
      <c r="D734" s="81">
        <v>860</v>
      </c>
      <c r="E734" s="81"/>
      <c r="F734" s="99"/>
      <c r="G734" s="99"/>
      <c r="H734" s="80">
        <v>4143</v>
      </c>
      <c r="I734" s="80"/>
      <c r="J734" s="80"/>
      <c r="K734" s="28" t="s">
        <v>90</v>
      </c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100">
        <v>3300</v>
      </c>
      <c r="Z734" s="100"/>
      <c r="AA734" s="100"/>
      <c r="AB734" s="100"/>
      <c r="AC734" s="100"/>
      <c r="AD734" s="101"/>
    </row>
    <row r="735" spans="2:30" s="5" customFormat="1" ht="18" customHeight="1">
      <c r="B735" s="133"/>
      <c r="C735" s="134"/>
      <c r="D735" s="120">
        <v>860</v>
      </c>
      <c r="E735" s="120"/>
      <c r="F735" s="119"/>
      <c r="G735" s="119"/>
      <c r="H735" s="117">
        <v>4149</v>
      </c>
      <c r="I735" s="117"/>
      <c r="J735" s="117"/>
      <c r="K735" s="118" t="s">
        <v>91</v>
      </c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36">
        <v>279000</v>
      </c>
      <c r="Z735" s="36"/>
      <c r="AA735" s="36"/>
      <c r="AB735" s="36"/>
      <c r="AC735" s="36"/>
      <c r="AD735" s="37"/>
    </row>
    <row r="736" spans="2:30" s="5" customFormat="1" ht="41.25" customHeight="1">
      <c r="B736" s="76"/>
      <c r="C736" s="77"/>
      <c r="D736" s="77"/>
      <c r="E736" s="77"/>
      <c r="F736" s="86">
        <v>431</v>
      </c>
      <c r="G736" s="86"/>
      <c r="H736" s="96" t="s">
        <v>4</v>
      </c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8"/>
      <c r="Y736" s="88">
        <f>SUM(Y737:AD738)</f>
        <v>313000</v>
      </c>
      <c r="Z736" s="89"/>
      <c r="AA736" s="89"/>
      <c r="AB736" s="89"/>
      <c r="AC736" s="89"/>
      <c r="AD736" s="90"/>
    </row>
    <row r="737" spans="2:30" s="5" customFormat="1" ht="18" customHeight="1">
      <c r="B737" s="93"/>
      <c r="C737" s="94"/>
      <c r="D737" s="81">
        <v>860</v>
      </c>
      <c r="E737" s="81"/>
      <c r="F737" s="95"/>
      <c r="G737" s="95"/>
      <c r="H737" s="80">
        <v>4313</v>
      </c>
      <c r="I737" s="80"/>
      <c r="J737" s="80"/>
      <c r="K737" s="28" t="s">
        <v>12</v>
      </c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100">
        <v>250000</v>
      </c>
      <c r="Z737" s="100"/>
      <c r="AA737" s="100"/>
      <c r="AB737" s="100"/>
      <c r="AC737" s="100"/>
      <c r="AD737" s="101"/>
    </row>
    <row r="738" spans="2:30" s="5" customFormat="1" ht="18" customHeight="1">
      <c r="B738" s="82"/>
      <c r="C738" s="83"/>
      <c r="D738" s="81">
        <v>860</v>
      </c>
      <c r="E738" s="81"/>
      <c r="F738" s="99"/>
      <c r="G738" s="99"/>
      <c r="H738" s="80">
        <v>4318</v>
      </c>
      <c r="I738" s="80"/>
      <c r="J738" s="80"/>
      <c r="K738" s="28" t="s">
        <v>201</v>
      </c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100">
        <v>63000</v>
      </c>
      <c r="Z738" s="100"/>
      <c r="AA738" s="100"/>
      <c r="AB738" s="100"/>
      <c r="AC738" s="100"/>
      <c r="AD738" s="101"/>
    </row>
    <row r="739" spans="2:30" s="5" customFormat="1" ht="18" customHeight="1">
      <c r="B739" s="76"/>
      <c r="C739" s="77"/>
      <c r="D739" s="77"/>
      <c r="E739" s="77"/>
      <c r="F739" s="86">
        <v>441</v>
      </c>
      <c r="G739" s="86"/>
      <c r="H739" s="103" t="s">
        <v>35</v>
      </c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88">
        <f>SUM(Y740:Y740)</f>
        <v>3000</v>
      </c>
      <c r="Z739" s="89"/>
      <c r="AA739" s="89"/>
      <c r="AB739" s="89"/>
      <c r="AC739" s="89"/>
      <c r="AD739" s="90"/>
    </row>
    <row r="740" spans="2:30" s="5" customFormat="1" ht="18" customHeight="1">
      <c r="B740" s="78"/>
      <c r="C740" s="79"/>
      <c r="D740" s="102">
        <v>112</v>
      </c>
      <c r="E740" s="102"/>
      <c r="F740" s="87"/>
      <c r="G740" s="87"/>
      <c r="H740" s="104">
        <v>4415</v>
      </c>
      <c r="I740" s="104"/>
      <c r="J740" s="104"/>
      <c r="K740" s="28" t="s">
        <v>7</v>
      </c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91">
        <v>3000</v>
      </c>
      <c r="Z740" s="91"/>
      <c r="AA740" s="91"/>
      <c r="AB740" s="91"/>
      <c r="AC740" s="91"/>
      <c r="AD740" s="92"/>
    </row>
    <row r="741" spans="2:30" s="5" customFormat="1" ht="18" customHeight="1">
      <c r="B741" s="105">
        <v>11</v>
      </c>
      <c r="C741" s="106"/>
      <c r="D741" s="109" t="s">
        <v>136</v>
      </c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11">
        <f>Y720+Y726+Y729+Y732+Y739+Y736</f>
        <v>764800</v>
      </c>
      <c r="Z741" s="112"/>
      <c r="AA741" s="112"/>
      <c r="AB741" s="112"/>
      <c r="AC741" s="112"/>
      <c r="AD741" s="113"/>
    </row>
    <row r="742" spans="2:30" s="5" customFormat="1" ht="18" customHeight="1">
      <c r="B742" s="107"/>
      <c r="C742" s="108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4"/>
      <c r="Z742" s="115"/>
      <c r="AA742" s="115"/>
      <c r="AB742" s="115"/>
      <c r="AC742" s="115"/>
      <c r="AD742" s="116"/>
    </row>
    <row r="743" spans="2:30" s="5" customFormat="1" ht="18" customHeight="1"/>
    <row r="744" spans="2:30" s="5" customFormat="1" ht="18" customHeight="1"/>
    <row r="745" spans="2:30" s="5" customFormat="1" ht="18" customHeight="1"/>
    <row r="746" spans="2:30" s="5" customFormat="1" ht="18" customHeight="1"/>
    <row r="747" spans="2:30" s="5" customFormat="1" ht="18" customHeight="1"/>
    <row r="748" spans="2:30" s="5" customFormat="1" ht="18" customHeight="1"/>
    <row r="749" spans="2:30" s="5" customFormat="1" ht="18" customHeight="1"/>
    <row r="750" spans="2:30" s="5" customFormat="1" ht="18" customHeight="1"/>
    <row r="751" spans="2:30" s="5" customFormat="1" ht="18" customHeight="1"/>
    <row r="752" spans="2:30" s="5" customFormat="1" ht="18" customHeight="1"/>
    <row r="753" spans="2:30" s="5" customFormat="1" ht="18" customHeight="1"/>
    <row r="754" spans="2:30" s="5" customFormat="1" ht="18" customHeight="1"/>
    <row r="755" spans="2:30" s="5" customFormat="1" ht="18" customHeight="1"/>
    <row r="756" spans="2:30" s="5" customFormat="1" ht="18" customHeight="1">
      <c r="B756" s="145" t="s">
        <v>130</v>
      </c>
      <c r="C756" s="146"/>
      <c r="D756" s="146" t="s">
        <v>131</v>
      </c>
      <c r="E756" s="146"/>
      <c r="F756" s="146" t="s">
        <v>132</v>
      </c>
      <c r="G756" s="146"/>
      <c r="H756" s="146" t="s">
        <v>132</v>
      </c>
      <c r="I756" s="146"/>
      <c r="J756" s="149" t="s">
        <v>134</v>
      </c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 t="s">
        <v>133</v>
      </c>
      <c r="Z756" s="149"/>
      <c r="AA756" s="149"/>
      <c r="AB756" s="149"/>
      <c r="AC756" s="149"/>
      <c r="AD756" s="151"/>
    </row>
    <row r="757" spans="2:30" s="5" customFormat="1" ht="18" customHeight="1">
      <c r="B757" s="147"/>
      <c r="C757" s="148"/>
      <c r="D757" s="148"/>
      <c r="E757" s="148"/>
      <c r="F757" s="148"/>
      <c r="G757" s="148"/>
      <c r="H757" s="148"/>
      <c r="I757" s="148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2"/>
    </row>
    <row r="758" spans="2:30" s="5" customFormat="1" ht="18" customHeight="1">
      <c r="B758" s="137">
        <v>12</v>
      </c>
      <c r="C758" s="138"/>
      <c r="D758" s="141" t="s">
        <v>145</v>
      </c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  <c r="AA758" s="141"/>
      <c r="AB758" s="141"/>
      <c r="AC758" s="141"/>
      <c r="AD758" s="142"/>
    </row>
    <row r="759" spans="2:30" s="5" customFormat="1" ht="18" customHeight="1">
      <c r="B759" s="139"/>
      <c r="C759" s="140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4"/>
    </row>
    <row r="760" spans="2:30" s="5" customFormat="1" ht="18" customHeight="1">
      <c r="B760" s="76"/>
      <c r="C760" s="77"/>
      <c r="D760" s="77"/>
      <c r="E760" s="77"/>
      <c r="F760" s="86">
        <v>411</v>
      </c>
      <c r="G760" s="86"/>
      <c r="H760" s="103" t="s">
        <v>0</v>
      </c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88">
        <f>SUM(Y761:Y765)</f>
        <v>347500</v>
      </c>
      <c r="Z760" s="89"/>
      <c r="AA760" s="89"/>
      <c r="AB760" s="89"/>
      <c r="AC760" s="89"/>
      <c r="AD760" s="90"/>
    </row>
    <row r="761" spans="2:30" s="5" customFormat="1" ht="18" customHeight="1">
      <c r="B761" s="82"/>
      <c r="C761" s="83"/>
      <c r="D761" s="81">
        <v>860</v>
      </c>
      <c r="E761" s="81"/>
      <c r="F761" s="99"/>
      <c r="G761" s="99"/>
      <c r="H761" s="80">
        <v>4111</v>
      </c>
      <c r="I761" s="80"/>
      <c r="J761" s="80"/>
      <c r="K761" s="28" t="s">
        <v>37</v>
      </c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100">
        <v>200500</v>
      </c>
      <c r="Z761" s="100"/>
      <c r="AA761" s="100"/>
      <c r="AB761" s="100"/>
      <c r="AC761" s="100"/>
      <c r="AD761" s="101"/>
    </row>
    <row r="762" spans="2:30" s="5" customFormat="1" ht="18" customHeight="1">
      <c r="B762" s="82"/>
      <c r="C762" s="83"/>
      <c r="D762" s="81">
        <v>860</v>
      </c>
      <c r="E762" s="81"/>
      <c r="F762" s="99"/>
      <c r="G762" s="99"/>
      <c r="H762" s="80">
        <v>4112</v>
      </c>
      <c r="I762" s="80"/>
      <c r="J762" s="80"/>
      <c r="K762" s="136" t="s">
        <v>118</v>
      </c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00">
        <v>33500</v>
      </c>
      <c r="Z762" s="100"/>
      <c r="AA762" s="100"/>
      <c r="AB762" s="100"/>
      <c r="AC762" s="100"/>
      <c r="AD762" s="101"/>
    </row>
    <row r="763" spans="2:30" s="5" customFormat="1" ht="18" customHeight="1">
      <c r="B763" s="82"/>
      <c r="C763" s="83"/>
      <c r="D763" s="81">
        <v>860</v>
      </c>
      <c r="E763" s="81"/>
      <c r="F763" s="99"/>
      <c r="G763" s="99"/>
      <c r="H763" s="80">
        <v>4113</v>
      </c>
      <c r="I763" s="80"/>
      <c r="J763" s="80"/>
      <c r="K763" s="28" t="s">
        <v>53</v>
      </c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100">
        <v>74400</v>
      </c>
      <c r="Z763" s="100"/>
      <c r="AA763" s="100"/>
      <c r="AB763" s="100"/>
      <c r="AC763" s="100"/>
      <c r="AD763" s="101"/>
    </row>
    <row r="764" spans="2:30" s="5" customFormat="1" ht="18" customHeight="1">
      <c r="B764" s="82"/>
      <c r="C764" s="83"/>
      <c r="D764" s="81">
        <v>860</v>
      </c>
      <c r="E764" s="81"/>
      <c r="F764" s="99"/>
      <c r="G764" s="99"/>
      <c r="H764" s="80">
        <v>4114</v>
      </c>
      <c r="I764" s="80"/>
      <c r="J764" s="80"/>
      <c r="K764" s="28" t="s">
        <v>54</v>
      </c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100">
        <v>33900</v>
      </c>
      <c r="Z764" s="100"/>
      <c r="AA764" s="100"/>
      <c r="AB764" s="100"/>
      <c r="AC764" s="100"/>
      <c r="AD764" s="101"/>
    </row>
    <row r="765" spans="2:30" s="5" customFormat="1" ht="18" customHeight="1">
      <c r="B765" s="133"/>
      <c r="C765" s="134"/>
      <c r="D765" s="120">
        <v>860</v>
      </c>
      <c r="E765" s="120"/>
      <c r="F765" s="119"/>
      <c r="G765" s="119"/>
      <c r="H765" s="117">
        <v>4115</v>
      </c>
      <c r="I765" s="117"/>
      <c r="J765" s="117"/>
      <c r="K765" s="118" t="s">
        <v>160</v>
      </c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36">
        <v>5200</v>
      </c>
      <c r="Z765" s="36"/>
      <c r="AA765" s="36"/>
      <c r="AB765" s="36"/>
      <c r="AC765" s="36"/>
      <c r="AD765" s="37"/>
    </row>
    <row r="766" spans="2:30" s="5" customFormat="1" ht="18" customHeight="1">
      <c r="B766" s="76"/>
      <c r="C766" s="77"/>
      <c r="D766" s="77"/>
      <c r="E766" s="77"/>
      <c r="F766" s="86">
        <v>412</v>
      </c>
      <c r="G766" s="86"/>
      <c r="H766" s="103" t="s">
        <v>1</v>
      </c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88">
        <f>SUM(Y767:Y768)</f>
        <v>25100</v>
      </c>
      <c r="Z766" s="89"/>
      <c r="AA766" s="89"/>
      <c r="AB766" s="89"/>
      <c r="AC766" s="89"/>
      <c r="AD766" s="90"/>
    </row>
    <row r="767" spans="2:30" s="5" customFormat="1" ht="18" customHeight="1">
      <c r="B767" s="82"/>
      <c r="C767" s="83"/>
      <c r="D767" s="81">
        <v>860</v>
      </c>
      <c r="E767" s="81"/>
      <c r="F767" s="99"/>
      <c r="G767" s="99"/>
      <c r="H767" s="80">
        <v>4123</v>
      </c>
      <c r="I767" s="80"/>
      <c r="J767" s="80"/>
      <c r="K767" s="28" t="s">
        <v>33</v>
      </c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100">
        <v>15000</v>
      </c>
      <c r="Z767" s="100"/>
      <c r="AA767" s="100"/>
      <c r="AB767" s="100"/>
      <c r="AC767" s="100"/>
      <c r="AD767" s="101"/>
    </row>
    <row r="768" spans="2:30" s="5" customFormat="1" ht="18" customHeight="1">
      <c r="B768" s="133"/>
      <c r="C768" s="134"/>
      <c r="D768" s="120">
        <v>860</v>
      </c>
      <c r="E768" s="120"/>
      <c r="F768" s="119"/>
      <c r="G768" s="119"/>
      <c r="H768" s="117">
        <v>4127</v>
      </c>
      <c r="I768" s="117"/>
      <c r="J768" s="117"/>
      <c r="K768" s="135" t="s">
        <v>34</v>
      </c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36">
        <v>10100</v>
      </c>
      <c r="Z768" s="36"/>
      <c r="AA768" s="36"/>
      <c r="AB768" s="36"/>
      <c r="AC768" s="36"/>
      <c r="AD768" s="37"/>
    </row>
    <row r="769" spans="2:30" s="5" customFormat="1" ht="18" customHeight="1">
      <c r="B769" s="76"/>
      <c r="C769" s="77"/>
      <c r="D769" s="77"/>
      <c r="E769" s="77"/>
      <c r="F769" s="86">
        <v>413</v>
      </c>
      <c r="G769" s="86"/>
      <c r="H769" s="103" t="s">
        <v>2</v>
      </c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88">
        <f>SUM(Y770:Y772)</f>
        <v>9700</v>
      </c>
      <c r="Z769" s="89"/>
      <c r="AA769" s="89"/>
      <c r="AB769" s="89"/>
      <c r="AC769" s="89"/>
      <c r="AD769" s="90"/>
    </row>
    <row r="770" spans="2:30" s="5" customFormat="1" ht="18" customHeight="1">
      <c r="B770" s="93"/>
      <c r="C770" s="94"/>
      <c r="D770" s="81">
        <v>860</v>
      </c>
      <c r="E770" s="81"/>
      <c r="F770" s="95"/>
      <c r="G770" s="95"/>
      <c r="H770" s="80">
        <v>4131</v>
      </c>
      <c r="I770" s="80"/>
      <c r="J770" s="80"/>
      <c r="K770" s="28" t="s">
        <v>88</v>
      </c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100">
        <v>4500</v>
      </c>
      <c r="Z770" s="100"/>
      <c r="AA770" s="100"/>
      <c r="AB770" s="100"/>
      <c r="AC770" s="100"/>
      <c r="AD770" s="101"/>
    </row>
    <row r="771" spans="2:30" s="5" customFormat="1" ht="18" customHeight="1">
      <c r="B771" s="82"/>
      <c r="C771" s="83"/>
      <c r="D771" s="81">
        <v>860</v>
      </c>
      <c r="E771" s="81"/>
      <c r="F771" s="99"/>
      <c r="G771" s="99"/>
      <c r="H771" s="80">
        <v>4133</v>
      </c>
      <c r="I771" s="80"/>
      <c r="J771" s="80"/>
      <c r="K771" s="28" t="s">
        <v>89</v>
      </c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100">
        <v>500</v>
      </c>
      <c r="Z771" s="100"/>
      <c r="AA771" s="100"/>
      <c r="AB771" s="100"/>
      <c r="AC771" s="100"/>
      <c r="AD771" s="101"/>
    </row>
    <row r="772" spans="2:30" s="5" customFormat="1" ht="18" customHeight="1">
      <c r="B772" s="133"/>
      <c r="C772" s="134"/>
      <c r="D772" s="120">
        <v>435</v>
      </c>
      <c r="E772" s="120"/>
      <c r="F772" s="119"/>
      <c r="G772" s="119"/>
      <c r="H772" s="117">
        <v>4134</v>
      </c>
      <c r="I772" s="117"/>
      <c r="J772" s="117"/>
      <c r="K772" s="135" t="s">
        <v>10</v>
      </c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36">
        <v>4700</v>
      </c>
      <c r="Z772" s="36"/>
      <c r="AA772" s="36"/>
      <c r="AB772" s="36"/>
      <c r="AC772" s="36"/>
      <c r="AD772" s="37"/>
    </row>
    <row r="773" spans="2:30" s="5" customFormat="1" ht="18" customHeight="1">
      <c r="B773" s="76"/>
      <c r="C773" s="77"/>
      <c r="D773" s="77"/>
      <c r="E773" s="77"/>
      <c r="F773" s="86">
        <v>414</v>
      </c>
      <c r="G773" s="86"/>
      <c r="H773" s="103" t="s">
        <v>92</v>
      </c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88">
        <f>SUM(Y774:Y776)</f>
        <v>85280</v>
      </c>
      <c r="Z773" s="89"/>
      <c r="AA773" s="89"/>
      <c r="AB773" s="89"/>
      <c r="AC773" s="89"/>
      <c r="AD773" s="90"/>
    </row>
    <row r="774" spans="2:30" s="5" customFormat="1" ht="18" customHeight="1">
      <c r="B774" s="82"/>
      <c r="C774" s="83"/>
      <c r="D774" s="81">
        <v>860</v>
      </c>
      <c r="E774" s="81"/>
      <c r="F774" s="99"/>
      <c r="G774" s="99"/>
      <c r="H774" s="80">
        <v>4141</v>
      </c>
      <c r="I774" s="80"/>
      <c r="J774" s="80"/>
      <c r="K774" s="28" t="s">
        <v>94</v>
      </c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100">
        <v>900</v>
      </c>
      <c r="Z774" s="100"/>
      <c r="AA774" s="100"/>
      <c r="AB774" s="100"/>
      <c r="AC774" s="100"/>
      <c r="AD774" s="101"/>
    </row>
    <row r="775" spans="2:30" s="5" customFormat="1" ht="18" customHeight="1">
      <c r="B775" s="82"/>
      <c r="C775" s="83"/>
      <c r="D775" s="81">
        <v>860</v>
      </c>
      <c r="E775" s="81"/>
      <c r="F775" s="99"/>
      <c r="G775" s="99"/>
      <c r="H775" s="80">
        <v>4143</v>
      </c>
      <c r="I775" s="80"/>
      <c r="J775" s="80"/>
      <c r="K775" s="28" t="s">
        <v>90</v>
      </c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100">
        <v>3600</v>
      </c>
      <c r="Z775" s="100"/>
      <c r="AA775" s="100"/>
      <c r="AB775" s="100"/>
      <c r="AC775" s="100"/>
      <c r="AD775" s="101"/>
    </row>
    <row r="776" spans="2:30" s="5" customFormat="1" ht="18" customHeight="1">
      <c r="B776" s="133"/>
      <c r="C776" s="134"/>
      <c r="D776" s="120">
        <v>860</v>
      </c>
      <c r="E776" s="120"/>
      <c r="F776" s="119"/>
      <c r="G776" s="119"/>
      <c r="H776" s="117">
        <v>4149</v>
      </c>
      <c r="I776" s="117"/>
      <c r="J776" s="117"/>
      <c r="K776" s="118" t="s">
        <v>91</v>
      </c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36">
        <v>80780</v>
      </c>
      <c r="Z776" s="36"/>
      <c r="AA776" s="36"/>
      <c r="AB776" s="36"/>
      <c r="AC776" s="36"/>
      <c r="AD776" s="37"/>
    </row>
    <row r="777" spans="2:30" s="5" customFormat="1" ht="41.25" customHeight="1">
      <c r="B777" s="76"/>
      <c r="C777" s="77"/>
      <c r="D777" s="77"/>
      <c r="E777" s="77"/>
      <c r="F777" s="86">
        <v>431</v>
      </c>
      <c r="G777" s="86"/>
      <c r="H777" s="96" t="s">
        <v>4</v>
      </c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8"/>
      <c r="Y777" s="88">
        <f>SUM(Y778:AD778)</f>
        <v>1500</v>
      </c>
      <c r="Z777" s="89"/>
      <c r="AA777" s="89"/>
      <c r="AB777" s="89"/>
      <c r="AC777" s="89"/>
      <c r="AD777" s="90"/>
    </row>
    <row r="778" spans="2:30" s="5" customFormat="1" ht="18" customHeight="1">
      <c r="B778" s="82"/>
      <c r="C778" s="83"/>
      <c r="D778" s="81">
        <v>860</v>
      </c>
      <c r="E778" s="81"/>
      <c r="F778" s="99"/>
      <c r="G778" s="99"/>
      <c r="H778" s="80">
        <v>4318</v>
      </c>
      <c r="I778" s="80"/>
      <c r="J778" s="80"/>
      <c r="K778" s="28" t="s">
        <v>201</v>
      </c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100">
        <v>1500</v>
      </c>
      <c r="Z778" s="100"/>
      <c r="AA778" s="100"/>
      <c r="AB778" s="100"/>
      <c r="AC778" s="100"/>
      <c r="AD778" s="101"/>
    </row>
    <row r="779" spans="2:30" s="5" customFormat="1" ht="18" customHeight="1">
      <c r="B779" s="76"/>
      <c r="C779" s="77"/>
      <c r="D779" s="77"/>
      <c r="E779" s="77"/>
      <c r="F779" s="86">
        <v>441</v>
      </c>
      <c r="G779" s="86"/>
      <c r="H779" s="103" t="s">
        <v>35</v>
      </c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88">
        <f>SUM(Y780:Y780)</f>
        <v>2320</v>
      </c>
      <c r="Z779" s="89"/>
      <c r="AA779" s="89"/>
      <c r="AB779" s="89"/>
      <c r="AC779" s="89"/>
      <c r="AD779" s="90"/>
    </row>
    <row r="780" spans="2:30" s="5" customFormat="1" ht="18" customHeight="1">
      <c r="B780" s="78"/>
      <c r="C780" s="79"/>
      <c r="D780" s="102">
        <v>112</v>
      </c>
      <c r="E780" s="102"/>
      <c r="F780" s="87"/>
      <c r="G780" s="87"/>
      <c r="H780" s="104">
        <v>4415</v>
      </c>
      <c r="I780" s="104"/>
      <c r="J780" s="104"/>
      <c r="K780" s="28" t="s">
        <v>7</v>
      </c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91">
        <v>2320</v>
      </c>
      <c r="Z780" s="91"/>
      <c r="AA780" s="91"/>
      <c r="AB780" s="91"/>
      <c r="AC780" s="91"/>
      <c r="AD780" s="92"/>
    </row>
    <row r="781" spans="2:30" s="5" customFormat="1" ht="18" customHeight="1">
      <c r="B781" s="105">
        <v>12</v>
      </c>
      <c r="C781" s="106"/>
      <c r="D781" s="109" t="s">
        <v>136</v>
      </c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11">
        <f>Y760+Y766+Y769+Y773+Y779+Y777</f>
        <v>471400</v>
      </c>
      <c r="Z781" s="112"/>
      <c r="AA781" s="112"/>
      <c r="AB781" s="112"/>
      <c r="AC781" s="112"/>
      <c r="AD781" s="113"/>
    </row>
    <row r="782" spans="2:30" s="5" customFormat="1" ht="18" customHeight="1">
      <c r="B782" s="107"/>
      <c r="C782" s="108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4"/>
      <c r="Z782" s="115"/>
      <c r="AA782" s="115"/>
      <c r="AB782" s="115"/>
      <c r="AC782" s="115"/>
      <c r="AD782" s="116"/>
    </row>
    <row r="783" spans="2:30" s="5" customFormat="1" ht="18" customHeight="1"/>
    <row r="784" spans="2:30" s="5" customFormat="1" ht="18" customHeight="1"/>
    <row r="785" spans="2:30" s="5" customFormat="1" ht="18" customHeight="1"/>
    <row r="786" spans="2:30" s="5" customFormat="1" ht="18" customHeight="1"/>
    <row r="787" spans="2:30" s="5" customFormat="1" ht="18" customHeight="1"/>
    <row r="788" spans="2:30" s="5" customFormat="1" ht="18" customHeight="1"/>
    <row r="789" spans="2:30" s="5" customFormat="1" ht="18" customHeight="1"/>
    <row r="790" spans="2:30" s="5" customFormat="1" ht="18" customHeight="1"/>
    <row r="791" spans="2:30" s="5" customFormat="1" ht="18" customHeight="1"/>
    <row r="792" spans="2:30" s="5" customFormat="1" ht="18" customHeight="1"/>
    <row r="793" spans="2:30" s="5" customFormat="1" ht="18" customHeight="1"/>
    <row r="794" spans="2:30" s="5" customFormat="1" ht="18" customHeight="1"/>
    <row r="795" spans="2:30" s="5" customFormat="1" ht="18" customHeight="1"/>
    <row r="796" spans="2:30" s="5" customFormat="1" ht="18" customHeight="1">
      <c r="B796" s="145" t="s">
        <v>130</v>
      </c>
      <c r="C796" s="146"/>
      <c r="D796" s="146" t="s">
        <v>131</v>
      </c>
      <c r="E796" s="146"/>
      <c r="F796" s="146" t="s">
        <v>132</v>
      </c>
      <c r="G796" s="146"/>
      <c r="H796" s="146" t="s">
        <v>132</v>
      </c>
      <c r="I796" s="146"/>
      <c r="J796" s="149" t="s">
        <v>134</v>
      </c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 t="s">
        <v>133</v>
      </c>
      <c r="Z796" s="149"/>
      <c r="AA796" s="149"/>
      <c r="AB796" s="149"/>
      <c r="AC796" s="149"/>
      <c r="AD796" s="151"/>
    </row>
    <row r="797" spans="2:30" s="5" customFormat="1" ht="18" customHeight="1">
      <c r="B797" s="147"/>
      <c r="C797" s="148"/>
      <c r="D797" s="148"/>
      <c r="E797" s="148"/>
      <c r="F797" s="148"/>
      <c r="G797" s="148"/>
      <c r="H797" s="148"/>
      <c r="I797" s="148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2"/>
    </row>
    <row r="798" spans="2:30" s="5" customFormat="1" ht="18" customHeight="1">
      <c r="B798" s="137">
        <v>13</v>
      </c>
      <c r="C798" s="138"/>
      <c r="D798" s="141" t="s">
        <v>146</v>
      </c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  <c r="AA798" s="141"/>
      <c r="AB798" s="141"/>
      <c r="AC798" s="141"/>
      <c r="AD798" s="142"/>
    </row>
    <row r="799" spans="2:30" s="5" customFormat="1" ht="18" customHeight="1">
      <c r="B799" s="139"/>
      <c r="C799" s="140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4"/>
    </row>
    <row r="800" spans="2:30" s="5" customFormat="1" ht="18" customHeight="1">
      <c r="B800" s="76"/>
      <c r="C800" s="77"/>
      <c r="D800" s="77"/>
      <c r="E800" s="77"/>
      <c r="F800" s="86">
        <v>411</v>
      </c>
      <c r="G800" s="86"/>
      <c r="H800" s="103" t="s">
        <v>0</v>
      </c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88">
        <f>SUM(Y801:Y805)</f>
        <v>288000</v>
      </c>
      <c r="Z800" s="89"/>
      <c r="AA800" s="89"/>
      <c r="AB800" s="89"/>
      <c r="AC800" s="89"/>
      <c r="AD800" s="90"/>
    </row>
    <row r="801" spans="2:30" s="5" customFormat="1" ht="18" customHeight="1">
      <c r="B801" s="82"/>
      <c r="C801" s="83"/>
      <c r="D801" s="81">
        <v>860</v>
      </c>
      <c r="E801" s="81"/>
      <c r="F801" s="99"/>
      <c r="G801" s="99"/>
      <c r="H801" s="80">
        <v>4111</v>
      </c>
      <c r="I801" s="80"/>
      <c r="J801" s="80"/>
      <c r="K801" s="28" t="s">
        <v>37</v>
      </c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100">
        <v>167500</v>
      </c>
      <c r="Z801" s="100"/>
      <c r="AA801" s="100"/>
      <c r="AB801" s="100"/>
      <c r="AC801" s="100"/>
      <c r="AD801" s="101"/>
    </row>
    <row r="802" spans="2:30" s="5" customFormat="1" ht="18" customHeight="1">
      <c r="B802" s="82"/>
      <c r="C802" s="83"/>
      <c r="D802" s="81">
        <v>860</v>
      </c>
      <c r="E802" s="81"/>
      <c r="F802" s="99"/>
      <c r="G802" s="99"/>
      <c r="H802" s="80">
        <v>4112</v>
      </c>
      <c r="I802" s="80"/>
      <c r="J802" s="80"/>
      <c r="K802" s="136" t="s">
        <v>118</v>
      </c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00">
        <v>26300</v>
      </c>
      <c r="Z802" s="100"/>
      <c r="AA802" s="100"/>
      <c r="AB802" s="100"/>
      <c r="AC802" s="100"/>
      <c r="AD802" s="101"/>
    </row>
    <row r="803" spans="2:30" s="5" customFormat="1" ht="18" customHeight="1">
      <c r="B803" s="82"/>
      <c r="C803" s="83"/>
      <c r="D803" s="81">
        <v>860</v>
      </c>
      <c r="E803" s="81"/>
      <c r="F803" s="99"/>
      <c r="G803" s="99"/>
      <c r="H803" s="80">
        <v>4113</v>
      </c>
      <c r="I803" s="80"/>
      <c r="J803" s="80"/>
      <c r="K803" s="28" t="s">
        <v>53</v>
      </c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100">
        <v>61400</v>
      </c>
      <c r="Z803" s="100"/>
      <c r="AA803" s="100"/>
      <c r="AB803" s="100"/>
      <c r="AC803" s="100"/>
      <c r="AD803" s="101"/>
    </row>
    <row r="804" spans="2:30" s="5" customFormat="1" ht="18" customHeight="1">
      <c r="B804" s="82"/>
      <c r="C804" s="83"/>
      <c r="D804" s="81">
        <v>860</v>
      </c>
      <c r="E804" s="81"/>
      <c r="F804" s="99"/>
      <c r="G804" s="99"/>
      <c r="H804" s="80">
        <v>4114</v>
      </c>
      <c r="I804" s="80"/>
      <c r="J804" s="80"/>
      <c r="K804" s="28" t="s">
        <v>54</v>
      </c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100">
        <v>28300</v>
      </c>
      <c r="Z804" s="100"/>
      <c r="AA804" s="100"/>
      <c r="AB804" s="100"/>
      <c r="AC804" s="100"/>
      <c r="AD804" s="101"/>
    </row>
    <row r="805" spans="2:30" s="5" customFormat="1" ht="18" customHeight="1">
      <c r="B805" s="133"/>
      <c r="C805" s="134"/>
      <c r="D805" s="120">
        <v>860</v>
      </c>
      <c r="E805" s="120"/>
      <c r="F805" s="119"/>
      <c r="G805" s="119"/>
      <c r="H805" s="117">
        <v>4115</v>
      </c>
      <c r="I805" s="117"/>
      <c r="J805" s="117"/>
      <c r="K805" s="118" t="s">
        <v>160</v>
      </c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36">
        <v>4500</v>
      </c>
      <c r="Z805" s="36"/>
      <c r="AA805" s="36"/>
      <c r="AB805" s="36"/>
      <c r="AC805" s="36"/>
      <c r="AD805" s="37"/>
    </row>
    <row r="806" spans="2:30" s="5" customFormat="1" ht="18" customHeight="1">
      <c r="B806" s="76"/>
      <c r="C806" s="77"/>
      <c r="D806" s="77"/>
      <c r="E806" s="77"/>
      <c r="F806" s="86">
        <v>412</v>
      </c>
      <c r="G806" s="86"/>
      <c r="H806" s="103" t="s">
        <v>1</v>
      </c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88">
        <f>SUM(Y807:Y808)</f>
        <v>23600</v>
      </c>
      <c r="Z806" s="89"/>
      <c r="AA806" s="89"/>
      <c r="AB806" s="89"/>
      <c r="AC806" s="89"/>
      <c r="AD806" s="90"/>
    </row>
    <row r="807" spans="2:30" s="5" customFormat="1" ht="18" customHeight="1">
      <c r="B807" s="82"/>
      <c r="C807" s="83"/>
      <c r="D807" s="81">
        <v>860</v>
      </c>
      <c r="E807" s="81"/>
      <c r="F807" s="99"/>
      <c r="G807" s="99"/>
      <c r="H807" s="80">
        <v>4123</v>
      </c>
      <c r="I807" s="80"/>
      <c r="J807" s="80"/>
      <c r="K807" s="28" t="s">
        <v>33</v>
      </c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100">
        <v>13500</v>
      </c>
      <c r="Z807" s="100"/>
      <c r="AA807" s="100"/>
      <c r="AB807" s="100"/>
      <c r="AC807" s="100"/>
      <c r="AD807" s="101"/>
    </row>
    <row r="808" spans="2:30" s="5" customFormat="1" ht="18" customHeight="1">
      <c r="B808" s="133"/>
      <c r="C808" s="134"/>
      <c r="D808" s="120">
        <v>860</v>
      </c>
      <c r="E808" s="120"/>
      <c r="F808" s="119"/>
      <c r="G808" s="119"/>
      <c r="H808" s="117">
        <v>4127</v>
      </c>
      <c r="I808" s="117"/>
      <c r="J808" s="117"/>
      <c r="K808" s="135" t="s">
        <v>34</v>
      </c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36">
        <v>10100</v>
      </c>
      <c r="Z808" s="36"/>
      <c r="AA808" s="36"/>
      <c r="AB808" s="36"/>
      <c r="AC808" s="36"/>
      <c r="AD808" s="37"/>
    </row>
    <row r="809" spans="2:30" s="5" customFormat="1" ht="18" customHeight="1">
      <c r="B809" s="76"/>
      <c r="C809" s="77"/>
      <c r="D809" s="77"/>
      <c r="E809" s="77"/>
      <c r="F809" s="86">
        <v>413</v>
      </c>
      <c r="G809" s="86"/>
      <c r="H809" s="103" t="s">
        <v>2</v>
      </c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88">
        <f>SUM(Y810:Y812)</f>
        <v>8500</v>
      </c>
      <c r="Z809" s="89"/>
      <c r="AA809" s="89"/>
      <c r="AB809" s="89"/>
      <c r="AC809" s="89"/>
      <c r="AD809" s="90"/>
    </row>
    <row r="810" spans="2:30" s="5" customFormat="1" ht="18" customHeight="1">
      <c r="B810" s="93"/>
      <c r="C810" s="94"/>
      <c r="D810" s="81">
        <v>860</v>
      </c>
      <c r="E810" s="81"/>
      <c r="F810" s="95"/>
      <c r="G810" s="95"/>
      <c r="H810" s="80">
        <v>4131</v>
      </c>
      <c r="I810" s="80"/>
      <c r="J810" s="80"/>
      <c r="K810" s="28" t="s">
        <v>88</v>
      </c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100">
        <v>4800</v>
      </c>
      <c r="Z810" s="100"/>
      <c r="AA810" s="100"/>
      <c r="AB810" s="100"/>
      <c r="AC810" s="100"/>
      <c r="AD810" s="101"/>
    </row>
    <row r="811" spans="2:30" s="5" customFormat="1" ht="18" customHeight="1">
      <c r="B811" s="82"/>
      <c r="C811" s="83"/>
      <c r="D811" s="81">
        <v>860</v>
      </c>
      <c r="E811" s="81"/>
      <c r="F811" s="99"/>
      <c r="G811" s="99"/>
      <c r="H811" s="80">
        <v>4133</v>
      </c>
      <c r="I811" s="80"/>
      <c r="J811" s="80"/>
      <c r="K811" s="28" t="s">
        <v>89</v>
      </c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100">
        <v>700</v>
      </c>
      <c r="Z811" s="100"/>
      <c r="AA811" s="100"/>
      <c r="AB811" s="100"/>
      <c r="AC811" s="100"/>
      <c r="AD811" s="101"/>
    </row>
    <row r="812" spans="2:30" s="5" customFormat="1" ht="18" customHeight="1">
      <c r="B812" s="133"/>
      <c r="C812" s="134"/>
      <c r="D812" s="120">
        <v>435</v>
      </c>
      <c r="E812" s="120"/>
      <c r="F812" s="119"/>
      <c r="G812" s="119"/>
      <c r="H812" s="117">
        <v>4134</v>
      </c>
      <c r="I812" s="117"/>
      <c r="J812" s="117"/>
      <c r="K812" s="135" t="s">
        <v>10</v>
      </c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36">
        <v>3000</v>
      </c>
      <c r="Z812" s="36"/>
      <c r="AA812" s="36"/>
      <c r="AB812" s="36"/>
      <c r="AC812" s="36"/>
      <c r="AD812" s="37"/>
    </row>
    <row r="813" spans="2:30" s="5" customFormat="1" ht="18" customHeight="1">
      <c r="B813" s="76"/>
      <c r="C813" s="77"/>
      <c r="D813" s="77"/>
      <c r="E813" s="77"/>
      <c r="F813" s="86">
        <v>414</v>
      </c>
      <c r="G813" s="86"/>
      <c r="H813" s="103" t="s">
        <v>92</v>
      </c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88">
        <f>SUM(Y814:Y816)</f>
        <v>48300</v>
      </c>
      <c r="Z813" s="89"/>
      <c r="AA813" s="89"/>
      <c r="AB813" s="89"/>
      <c r="AC813" s="89"/>
      <c r="AD813" s="90"/>
    </row>
    <row r="814" spans="2:30" s="5" customFormat="1" ht="18" customHeight="1">
      <c r="B814" s="82"/>
      <c r="C814" s="83"/>
      <c r="D814" s="81">
        <v>860</v>
      </c>
      <c r="E814" s="81"/>
      <c r="F814" s="99"/>
      <c r="G814" s="99"/>
      <c r="H814" s="80">
        <v>4141</v>
      </c>
      <c r="I814" s="80"/>
      <c r="J814" s="80"/>
      <c r="K814" s="28" t="s">
        <v>94</v>
      </c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100">
        <v>1400</v>
      </c>
      <c r="Z814" s="100"/>
      <c r="AA814" s="100"/>
      <c r="AB814" s="100"/>
      <c r="AC814" s="100"/>
      <c r="AD814" s="101"/>
    </row>
    <row r="815" spans="2:30" s="5" customFormat="1" ht="18" customHeight="1">
      <c r="B815" s="82"/>
      <c r="C815" s="83"/>
      <c r="D815" s="81">
        <v>860</v>
      </c>
      <c r="E815" s="81"/>
      <c r="F815" s="99"/>
      <c r="G815" s="99"/>
      <c r="H815" s="80">
        <v>4143</v>
      </c>
      <c r="I815" s="80"/>
      <c r="J815" s="80"/>
      <c r="K815" s="28" t="s">
        <v>90</v>
      </c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100">
        <v>3100</v>
      </c>
      <c r="Z815" s="100"/>
      <c r="AA815" s="100"/>
      <c r="AB815" s="100"/>
      <c r="AC815" s="100"/>
      <c r="AD815" s="101"/>
    </row>
    <row r="816" spans="2:30" s="5" customFormat="1" ht="18" customHeight="1">
      <c r="B816" s="133"/>
      <c r="C816" s="134"/>
      <c r="D816" s="120">
        <v>860</v>
      </c>
      <c r="E816" s="120"/>
      <c r="F816" s="119"/>
      <c r="G816" s="119"/>
      <c r="H816" s="117">
        <v>4149</v>
      </c>
      <c r="I816" s="117"/>
      <c r="J816" s="117"/>
      <c r="K816" s="118" t="s">
        <v>91</v>
      </c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36">
        <v>43800</v>
      </c>
      <c r="Z816" s="36"/>
      <c r="AA816" s="36"/>
      <c r="AB816" s="36"/>
      <c r="AC816" s="36"/>
      <c r="AD816" s="37"/>
    </row>
    <row r="817" spans="2:30" s="5" customFormat="1" ht="18" customHeight="1">
      <c r="B817" s="76"/>
      <c r="C817" s="77"/>
      <c r="D817" s="77"/>
      <c r="E817" s="77"/>
      <c r="F817" s="86">
        <v>419</v>
      </c>
      <c r="G817" s="86"/>
      <c r="H817" s="96" t="s">
        <v>59</v>
      </c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8"/>
      <c r="Y817" s="88">
        <f>SUM(Y818:AD818)</f>
        <v>6000</v>
      </c>
      <c r="Z817" s="89"/>
      <c r="AA817" s="89"/>
      <c r="AB817" s="89"/>
      <c r="AC817" s="89"/>
      <c r="AD817" s="90"/>
    </row>
    <row r="818" spans="2:30" s="5" customFormat="1" ht="18" customHeight="1">
      <c r="B818" s="82"/>
      <c r="C818" s="83"/>
      <c r="D818" s="81">
        <v>860</v>
      </c>
      <c r="E818" s="81"/>
      <c r="F818" s="99"/>
      <c r="G818" s="99"/>
      <c r="H818" s="80">
        <v>4196</v>
      </c>
      <c r="I818" s="80"/>
      <c r="J818" s="80"/>
      <c r="K818" s="28" t="s">
        <v>125</v>
      </c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100">
        <v>6000</v>
      </c>
      <c r="Z818" s="100"/>
      <c r="AA818" s="100"/>
      <c r="AB818" s="100"/>
      <c r="AC818" s="100"/>
      <c r="AD818" s="101"/>
    </row>
    <row r="819" spans="2:30" s="5" customFormat="1" ht="18" customHeight="1">
      <c r="B819" s="76"/>
      <c r="C819" s="77"/>
      <c r="D819" s="77"/>
      <c r="E819" s="77"/>
      <c r="F819" s="86">
        <v>441</v>
      </c>
      <c r="G819" s="86"/>
      <c r="H819" s="103" t="s">
        <v>35</v>
      </c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88">
        <f>SUM(Y820:Y820)</f>
        <v>1300</v>
      </c>
      <c r="Z819" s="89"/>
      <c r="AA819" s="89"/>
      <c r="AB819" s="89"/>
      <c r="AC819" s="89"/>
      <c r="AD819" s="90"/>
    </row>
    <row r="820" spans="2:30" s="5" customFormat="1" ht="18" customHeight="1">
      <c r="B820" s="78"/>
      <c r="C820" s="79"/>
      <c r="D820" s="102">
        <v>112</v>
      </c>
      <c r="E820" s="102"/>
      <c r="F820" s="87"/>
      <c r="G820" s="87"/>
      <c r="H820" s="104">
        <v>4415</v>
      </c>
      <c r="I820" s="104"/>
      <c r="J820" s="104"/>
      <c r="K820" s="28" t="s">
        <v>7</v>
      </c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91">
        <v>1300</v>
      </c>
      <c r="Z820" s="91"/>
      <c r="AA820" s="91"/>
      <c r="AB820" s="91"/>
      <c r="AC820" s="91"/>
      <c r="AD820" s="92"/>
    </row>
    <row r="821" spans="2:30" s="5" customFormat="1" ht="18" customHeight="1">
      <c r="B821" s="105">
        <v>13</v>
      </c>
      <c r="C821" s="106"/>
      <c r="D821" s="109" t="s">
        <v>136</v>
      </c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11">
        <f>Y800+Y806+Y809+Y813+Y819+Y817</f>
        <v>375700</v>
      </c>
      <c r="Z821" s="112"/>
      <c r="AA821" s="112"/>
      <c r="AB821" s="112"/>
      <c r="AC821" s="112"/>
      <c r="AD821" s="113"/>
    </row>
    <row r="822" spans="2:30" s="5" customFormat="1" ht="18" customHeight="1">
      <c r="B822" s="107"/>
      <c r="C822" s="108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4"/>
      <c r="Z822" s="115"/>
      <c r="AA822" s="115"/>
      <c r="AB822" s="115"/>
      <c r="AC822" s="115"/>
      <c r="AD822" s="116"/>
    </row>
    <row r="823" spans="2:30" s="5" customFormat="1" ht="18" customHeight="1"/>
    <row r="824" spans="2:30" s="5" customFormat="1" ht="18" customHeight="1"/>
    <row r="825" spans="2:30" s="5" customFormat="1" ht="18" customHeight="1"/>
    <row r="826" spans="2:30" s="5" customFormat="1" ht="18" customHeight="1"/>
    <row r="827" spans="2:30" s="5" customFormat="1" ht="18" customHeight="1"/>
    <row r="828" spans="2:30" s="5" customFormat="1" ht="18" customHeight="1"/>
    <row r="829" spans="2:30" s="5" customFormat="1" ht="18" customHeight="1"/>
    <row r="830" spans="2:30" s="5" customFormat="1" ht="18" customHeight="1"/>
    <row r="831" spans="2:30" s="5" customFormat="1" ht="18" customHeight="1"/>
    <row r="832" spans="2:30" s="5" customFormat="1" ht="18" customHeight="1"/>
    <row r="833" spans="2:30" s="5" customFormat="1" ht="18" customHeight="1"/>
    <row r="834" spans="2:30" s="5" customFormat="1" ht="18" customHeight="1"/>
    <row r="835" spans="2:30" s="5" customFormat="1" ht="18" customHeight="1"/>
    <row r="836" spans="2:30" s="5" customFormat="1" ht="18" customHeight="1"/>
    <row r="837" spans="2:30" s="5" customFormat="1" ht="18" customHeight="1">
      <c r="B837" s="145" t="s">
        <v>130</v>
      </c>
      <c r="C837" s="146"/>
      <c r="D837" s="146" t="s">
        <v>131</v>
      </c>
      <c r="E837" s="146"/>
      <c r="F837" s="146" t="s">
        <v>132</v>
      </c>
      <c r="G837" s="146"/>
      <c r="H837" s="146" t="s">
        <v>132</v>
      </c>
      <c r="I837" s="146"/>
      <c r="J837" s="149" t="s">
        <v>134</v>
      </c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 t="s">
        <v>133</v>
      </c>
      <c r="Z837" s="149"/>
      <c r="AA837" s="149"/>
      <c r="AB837" s="149"/>
      <c r="AC837" s="149"/>
      <c r="AD837" s="151"/>
    </row>
    <row r="838" spans="2:30" s="5" customFormat="1" ht="18" customHeight="1">
      <c r="B838" s="147"/>
      <c r="C838" s="148"/>
      <c r="D838" s="148"/>
      <c r="E838" s="148"/>
      <c r="F838" s="148"/>
      <c r="G838" s="148"/>
      <c r="H838" s="148"/>
      <c r="I838" s="148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2"/>
    </row>
    <row r="839" spans="2:30" s="5" customFormat="1" ht="18" customHeight="1">
      <c r="B839" s="137">
        <v>14</v>
      </c>
      <c r="C839" s="138"/>
      <c r="D839" s="141" t="s">
        <v>147</v>
      </c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  <c r="AA839" s="141"/>
      <c r="AB839" s="141"/>
      <c r="AC839" s="141"/>
      <c r="AD839" s="142"/>
    </row>
    <row r="840" spans="2:30" s="5" customFormat="1" ht="18" customHeight="1">
      <c r="B840" s="139"/>
      <c r="C840" s="140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  <c r="AC840" s="143"/>
      <c r="AD840" s="144"/>
    </row>
    <row r="841" spans="2:30" s="5" customFormat="1" ht="18" customHeight="1">
      <c r="B841" s="76"/>
      <c r="C841" s="77"/>
      <c r="D841" s="77"/>
      <c r="E841" s="77"/>
      <c r="F841" s="86">
        <v>411</v>
      </c>
      <c r="G841" s="86"/>
      <c r="H841" s="103" t="s">
        <v>0</v>
      </c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88">
        <f>SUM(Y842:Y846)</f>
        <v>361900</v>
      </c>
      <c r="Z841" s="89"/>
      <c r="AA841" s="89"/>
      <c r="AB841" s="89"/>
      <c r="AC841" s="89"/>
      <c r="AD841" s="90"/>
    </row>
    <row r="842" spans="2:30" s="5" customFormat="1" ht="18" customHeight="1">
      <c r="B842" s="82"/>
      <c r="C842" s="83"/>
      <c r="D842" s="81">
        <v>860</v>
      </c>
      <c r="E842" s="81"/>
      <c r="F842" s="99"/>
      <c r="G842" s="99"/>
      <c r="H842" s="80">
        <v>4111</v>
      </c>
      <c r="I842" s="80"/>
      <c r="J842" s="80"/>
      <c r="K842" s="28" t="s">
        <v>37</v>
      </c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100">
        <v>210800</v>
      </c>
      <c r="Z842" s="100"/>
      <c r="AA842" s="100"/>
      <c r="AB842" s="100"/>
      <c r="AC842" s="100"/>
      <c r="AD842" s="101"/>
    </row>
    <row r="843" spans="2:30" s="5" customFormat="1" ht="18" customHeight="1">
      <c r="B843" s="82"/>
      <c r="C843" s="83"/>
      <c r="D843" s="81">
        <v>860</v>
      </c>
      <c r="E843" s="81"/>
      <c r="F843" s="99"/>
      <c r="G843" s="99"/>
      <c r="H843" s="80">
        <v>4112</v>
      </c>
      <c r="I843" s="80"/>
      <c r="J843" s="80"/>
      <c r="K843" s="136" t="s">
        <v>118</v>
      </c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00">
        <v>33700</v>
      </c>
      <c r="Z843" s="100"/>
      <c r="AA843" s="100"/>
      <c r="AB843" s="100"/>
      <c r="AC843" s="100"/>
      <c r="AD843" s="101"/>
    </row>
    <row r="844" spans="2:30" s="5" customFormat="1" ht="18" customHeight="1">
      <c r="B844" s="82"/>
      <c r="C844" s="83"/>
      <c r="D844" s="81">
        <v>860</v>
      </c>
      <c r="E844" s="81"/>
      <c r="F844" s="99"/>
      <c r="G844" s="99"/>
      <c r="H844" s="80">
        <v>4113</v>
      </c>
      <c r="I844" s="80"/>
      <c r="J844" s="80"/>
      <c r="K844" s="28" t="s">
        <v>53</v>
      </c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100">
        <v>76700</v>
      </c>
      <c r="Z844" s="100"/>
      <c r="AA844" s="100"/>
      <c r="AB844" s="100"/>
      <c r="AC844" s="100"/>
      <c r="AD844" s="101"/>
    </row>
    <row r="845" spans="2:30" s="5" customFormat="1" ht="18" customHeight="1">
      <c r="B845" s="82"/>
      <c r="C845" s="83"/>
      <c r="D845" s="81">
        <v>860</v>
      </c>
      <c r="E845" s="81"/>
      <c r="F845" s="99"/>
      <c r="G845" s="99"/>
      <c r="H845" s="80">
        <v>4114</v>
      </c>
      <c r="I845" s="80"/>
      <c r="J845" s="80"/>
      <c r="K845" s="28" t="s">
        <v>54</v>
      </c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100">
        <v>35300</v>
      </c>
      <c r="Z845" s="100"/>
      <c r="AA845" s="100"/>
      <c r="AB845" s="100"/>
      <c r="AC845" s="100"/>
      <c r="AD845" s="101"/>
    </row>
    <row r="846" spans="2:30" s="5" customFormat="1" ht="18" customHeight="1">
      <c r="B846" s="133"/>
      <c r="C846" s="134"/>
      <c r="D846" s="120">
        <v>860</v>
      </c>
      <c r="E846" s="120"/>
      <c r="F846" s="119"/>
      <c r="G846" s="119"/>
      <c r="H846" s="117">
        <v>4115</v>
      </c>
      <c r="I846" s="117"/>
      <c r="J846" s="117"/>
      <c r="K846" s="118" t="s">
        <v>160</v>
      </c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36">
        <v>5400</v>
      </c>
      <c r="Z846" s="36"/>
      <c r="AA846" s="36"/>
      <c r="AB846" s="36"/>
      <c r="AC846" s="36"/>
      <c r="AD846" s="37"/>
    </row>
    <row r="847" spans="2:30" s="5" customFormat="1" ht="18" customHeight="1">
      <c r="B847" s="76"/>
      <c r="C847" s="77"/>
      <c r="D847" s="77"/>
      <c r="E847" s="77"/>
      <c r="F847" s="86">
        <v>412</v>
      </c>
      <c r="G847" s="86"/>
      <c r="H847" s="103" t="s">
        <v>1</v>
      </c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88">
        <f>SUM(Y848:Y849)</f>
        <v>26000</v>
      </c>
      <c r="Z847" s="89"/>
      <c r="AA847" s="89"/>
      <c r="AB847" s="89"/>
      <c r="AC847" s="89"/>
      <c r="AD847" s="90"/>
    </row>
    <row r="848" spans="2:30" s="5" customFormat="1" ht="18" customHeight="1">
      <c r="B848" s="82"/>
      <c r="C848" s="83"/>
      <c r="D848" s="81">
        <v>860</v>
      </c>
      <c r="E848" s="81"/>
      <c r="F848" s="99"/>
      <c r="G848" s="99"/>
      <c r="H848" s="80">
        <v>4123</v>
      </c>
      <c r="I848" s="80"/>
      <c r="J848" s="80"/>
      <c r="K848" s="28" t="s">
        <v>33</v>
      </c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100">
        <v>16000</v>
      </c>
      <c r="Z848" s="100"/>
      <c r="AA848" s="100"/>
      <c r="AB848" s="100"/>
      <c r="AC848" s="100"/>
      <c r="AD848" s="101"/>
    </row>
    <row r="849" spans="2:30" s="5" customFormat="1" ht="18" customHeight="1">
      <c r="B849" s="133"/>
      <c r="C849" s="134"/>
      <c r="D849" s="120">
        <v>860</v>
      </c>
      <c r="E849" s="120"/>
      <c r="F849" s="119"/>
      <c r="G849" s="119"/>
      <c r="H849" s="117">
        <v>4127</v>
      </c>
      <c r="I849" s="117"/>
      <c r="J849" s="117"/>
      <c r="K849" s="135" t="s">
        <v>34</v>
      </c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36">
        <v>10000</v>
      </c>
      <c r="Z849" s="36"/>
      <c r="AA849" s="36"/>
      <c r="AB849" s="36"/>
      <c r="AC849" s="36"/>
      <c r="AD849" s="37"/>
    </row>
    <row r="850" spans="2:30" s="5" customFormat="1" ht="18" customHeight="1">
      <c r="B850" s="76"/>
      <c r="C850" s="77"/>
      <c r="D850" s="77"/>
      <c r="E850" s="77"/>
      <c r="F850" s="86">
        <v>413</v>
      </c>
      <c r="G850" s="86"/>
      <c r="H850" s="103" t="s">
        <v>2</v>
      </c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88">
        <f>SUM(Y851:Y852)</f>
        <v>26110</v>
      </c>
      <c r="Z850" s="89"/>
      <c r="AA850" s="89"/>
      <c r="AB850" s="89"/>
      <c r="AC850" s="89"/>
      <c r="AD850" s="90"/>
    </row>
    <row r="851" spans="2:30" s="5" customFormat="1" ht="18" customHeight="1">
      <c r="B851" s="93"/>
      <c r="C851" s="94"/>
      <c r="D851" s="81">
        <v>860</v>
      </c>
      <c r="E851" s="81"/>
      <c r="F851" s="95"/>
      <c r="G851" s="95"/>
      <c r="H851" s="80">
        <v>4131</v>
      </c>
      <c r="I851" s="80"/>
      <c r="J851" s="80"/>
      <c r="K851" s="28" t="s">
        <v>88</v>
      </c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100">
        <v>3360</v>
      </c>
      <c r="Z851" s="100"/>
      <c r="AA851" s="100"/>
      <c r="AB851" s="100"/>
      <c r="AC851" s="100"/>
      <c r="AD851" s="101"/>
    </row>
    <row r="852" spans="2:30" s="5" customFormat="1" ht="18" customHeight="1">
      <c r="B852" s="82"/>
      <c r="C852" s="83"/>
      <c r="D852" s="81">
        <v>860</v>
      </c>
      <c r="E852" s="81"/>
      <c r="F852" s="99"/>
      <c r="G852" s="99"/>
      <c r="H852" s="80">
        <v>4133</v>
      </c>
      <c r="I852" s="80"/>
      <c r="J852" s="80"/>
      <c r="K852" s="28" t="s">
        <v>89</v>
      </c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100">
        <v>22750</v>
      </c>
      <c r="Z852" s="100"/>
      <c r="AA852" s="100"/>
      <c r="AB852" s="100"/>
      <c r="AC852" s="100"/>
      <c r="AD852" s="101"/>
    </row>
    <row r="853" spans="2:30" s="5" customFormat="1" ht="18" customHeight="1">
      <c r="B853" s="76"/>
      <c r="C853" s="77"/>
      <c r="D853" s="77"/>
      <c r="E853" s="77"/>
      <c r="F853" s="86">
        <v>414</v>
      </c>
      <c r="G853" s="86"/>
      <c r="H853" s="103" t="s">
        <v>92</v>
      </c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88">
        <f>SUM(Y854:Y856)</f>
        <v>136400</v>
      </c>
      <c r="Z853" s="89"/>
      <c r="AA853" s="89"/>
      <c r="AB853" s="89"/>
      <c r="AC853" s="89"/>
      <c r="AD853" s="90"/>
    </row>
    <row r="854" spans="2:30" s="5" customFormat="1" ht="18" customHeight="1">
      <c r="B854" s="82"/>
      <c r="C854" s="83"/>
      <c r="D854" s="81">
        <v>860</v>
      </c>
      <c r="E854" s="81"/>
      <c r="F854" s="99"/>
      <c r="G854" s="99"/>
      <c r="H854" s="80">
        <v>4141</v>
      </c>
      <c r="I854" s="80"/>
      <c r="J854" s="80"/>
      <c r="K854" s="28" t="s">
        <v>94</v>
      </c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100">
        <v>7200</v>
      </c>
      <c r="Z854" s="100"/>
      <c r="AA854" s="100"/>
      <c r="AB854" s="100"/>
      <c r="AC854" s="100"/>
      <c r="AD854" s="101"/>
    </row>
    <row r="855" spans="2:30" s="5" customFormat="1" ht="18" customHeight="1">
      <c r="B855" s="82"/>
      <c r="C855" s="83"/>
      <c r="D855" s="81">
        <v>860</v>
      </c>
      <c r="E855" s="81"/>
      <c r="F855" s="99"/>
      <c r="G855" s="99"/>
      <c r="H855" s="80">
        <v>4143</v>
      </c>
      <c r="I855" s="80"/>
      <c r="J855" s="80"/>
      <c r="K855" s="28" t="s">
        <v>90</v>
      </c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100">
        <v>3200</v>
      </c>
      <c r="Z855" s="100"/>
      <c r="AA855" s="100"/>
      <c r="AB855" s="100"/>
      <c r="AC855" s="100"/>
      <c r="AD855" s="101"/>
    </row>
    <row r="856" spans="2:30" s="5" customFormat="1" ht="18" customHeight="1">
      <c r="B856" s="133"/>
      <c r="C856" s="134"/>
      <c r="D856" s="120">
        <v>860</v>
      </c>
      <c r="E856" s="120"/>
      <c r="F856" s="119"/>
      <c r="G856" s="119"/>
      <c r="H856" s="117">
        <v>4149</v>
      </c>
      <c r="I856" s="117"/>
      <c r="J856" s="117"/>
      <c r="K856" s="118" t="s">
        <v>91</v>
      </c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36">
        <v>126000</v>
      </c>
      <c r="Z856" s="36"/>
      <c r="AA856" s="36"/>
      <c r="AB856" s="36"/>
      <c r="AC856" s="36"/>
      <c r="AD856" s="37"/>
    </row>
    <row r="857" spans="2:30" s="5" customFormat="1" ht="18" customHeight="1">
      <c r="B857" s="76"/>
      <c r="C857" s="77"/>
      <c r="D857" s="77"/>
      <c r="E857" s="77"/>
      <c r="F857" s="86">
        <v>417</v>
      </c>
      <c r="G857" s="86"/>
      <c r="H857" s="96" t="s">
        <v>96</v>
      </c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8"/>
      <c r="Y857" s="88">
        <f>SUM(Y858:AD858)</f>
        <v>2760</v>
      </c>
      <c r="Z857" s="89"/>
      <c r="AA857" s="89"/>
      <c r="AB857" s="89"/>
      <c r="AC857" s="89"/>
      <c r="AD857" s="90"/>
    </row>
    <row r="858" spans="2:30" s="5" customFormat="1" ht="18" customHeight="1">
      <c r="B858" s="82"/>
      <c r="C858" s="83"/>
      <c r="D858" s="81">
        <v>860</v>
      </c>
      <c r="E858" s="81"/>
      <c r="F858" s="99"/>
      <c r="G858" s="99"/>
      <c r="H858" s="80">
        <v>4171</v>
      </c>
      <c r="I858" s="80"/>
      <c r="J858" s="80"/>
      <c r="K858" s="28" t="s">
        <v>104</v>
      </c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100">
        <v>2760</v>
      </c>
      <c r="Z858" s="100"/>
      <c r="AA858" s="100"/>
      <c r="AB858" s="100"/>
      <c r="AC858" s="100"/>
      <c r="AD858" s="101"/>
    </row>
    <row r="859" spans="2:30" s="5" customFormat="1" ht="18" customHeight="1">
      <c r="B859" s="76"/>
      <c r="C859" s="77"/>
      <c r="D859" s="77"/>
      <c r="E859" s="77"/>
      <c r="F859" s="86">
        <v>441</v>
      </c>
      <c r="G859" s="86"/>
      <c r="H859" s="69" t="s">
        <v>35</v>
      </c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70">
        <f>SUM(Y860:Y860)</f>
        <v>2000</v>
      </c>
      <c r="Z859" s="71"/>
      <c r="AA859" s="71"/>
      <c r="AB859" s="71"/>
      <c r="AC859" s="71"/>
      <c r="AD859" s="72"/>
    </row>
    <row r="860" spans="2:30" s="5" customFormat="1" ht="18" customHeight="1">
      <c r="B860" s="78"/>
      <c r="C860" s="79"/>
      <c r="D860" s="102">
        <v>112</v>
      </c>
      <c r="E860" s="102"/>
      <c r="F860" s="87"/>
      <c r="G860" s="87"/>
      <c r="H860" s="104">
        <v>4415</v>
      </c>
      <c r="I860" s="104"/>
      <c r="J860" s="104"/>
      <c r="K860" s="28" t="s">
        <v>7</v>
      </c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91">
        <v>2000</v>
      </c>
      <c r="Z860" s="91"/>
      <c r="AA860" s="91"/>
      <c r="AB860" s="91"/>
      <c r="AC860" s="91"/>
      <c r="AD860" s="92"/>
    </row>
    <row r="861" spans="2:30" s="5" customFormat="1" ht="18" customHeight="1">
      <c r="B861" s="105">
        <v>14</v>
      </c>
      <c r="C861" s="106"/>
      <c r="D861" s="109" t="s">
        <v>136</v>
      </c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11">
        <f>Y841+Y847+Y850+Y853+Y857+Y859</f>
        <v>555170</v>
      </c>
      <c r="Z861" s="112"/>
      <c r="AA861" s="112"/>
      <c r="AB861" s="112"/>
      <c r="AC861" s="112"/>
      <c r="AD861" s="113"/>
    </row>
    <row r="862" spans="2:30" s="5" customFormat="1" ht="18" customHeight="1">
      <c r="B862" s="107"/>
      <c r="C862" s="108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4"/>
      <c r="Z862" s="115"/>
      <c r="AA862" s="115"/>
      <c r="AB862" s="115"/>
      <c r="AC862" s="115"/>
      <c r="AD862" s="116"/>
    </row>
    <row r="863" spans="2:30" s="5" customFormat="1" ht="18" customHeight="1"/>
    <row r="864" spans="2:30" s="5" customFormat="1" ht="18" customHeight="1"/>
    <row r="865" spans="2:30" s="5" customFormat="1" ht="18" customHeight="1"/>
    <row r="866" spans="2:30" s="5" customFormat="1" ht="18" customHeight="1"/>
    <row r="867" spans="2:30" s="5" customFormat="1" ht="18" customHeight="1"/>
    <row r="868" spans="2:30" s="5" customFormat="1" ht="18" customHeight="1"/>
    <row r="869" spans="2:30" s="5" customFormat="1" ht="18" customHeight="1"/>
    <row r="870" spans="2:30" s="5" customFormat="1" ht="18" customHeight="1"/>
    <row r="871" spans="2:30" s="5" customFormat="1" ht="18" customHeight="1"/>
    <row r="872" spans="2:30" s="5" customFormat="1" ht="18" customHeight="1"/>
    <row r="873" spans="2:30" s="5" customFormat="1" ht="18" customHeight="1"/>
    <row r="874" spans="2:30" s="5" customFormat="1" ht="18" customHeight="1"/>
    <row r="875" spans="2:30" s="5" customFormat="1" ht="18" customHeight="1"/>
    <row r="876" spans="2:30" s="5" customFormat="1" ht="18" customHeight="1"/>
    <row r="877" spans="2:30" s="5" customFormat="1" ht="18" customHeight="1"/>
    <row r="878" spans="2:30" s="5" customFormat="1" ht="18" customHeight="1">
      <c r="B878" s="145" t="s">
        <v>130</v>
      </c>
      <c r="C878" s="146"/>
      <c r="D878" s="146" t="s">
        <v>131</v>
      </c>
      <c r="E878" s="146"/>
      <c r="F878" s="146" t="s">
        <v>132</v>
      </c>
      <c r="G878" s="146"/>
      <c r="H878" s="146" t="s">
        <v>132</v>
      </c>
      <c r="I878" s="146"/>
      <c r="J878" s="149" t="s">
        <v>134</v>
      </c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 t="s">
        <v>133</v>
      </c>
      <c r="Z878" s="149"/>
      <c r="AA878" s="149"/>
      <c r="AB878" s="149"/>
      <c r="AC878" s="149"/>
      <c r="AD878" s="151"/>
    </row>
    <row r="879" spans="2:30" s="5" customFormat="1" ht="18" customHeight="1">
      <c r="B879" s="147"/>
      <c r="C879" s="148"/>
      <c r="D879" s="148"/>
      <c r="E879" s="148"/>
      <c r="F879" s="148"/>
      <c r="G879" s="148"/>
      <c r="H879" s="148"/>
      <c r="I879" s="148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2"/>
    </row>
    <row r="880" spans="2:30" s="5" customFormat="1" ht="18" customHeight="1">
      <c r="B880" s="137">
        <v>15</v>
      </c>
      <c r="C880" s="138"/>
      <c r="D880" s="141" t="s">
        <v>148</v>
      </c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  <c r="AA880" s="141"/>
      <c r="AB880" s="141"/>
      <c r="AC880" s="141"/>
      <c r="AD880" s="142"/>
    </row>
    <row r="881" spans="2:30" s="5" customFormat="1" ht="18" customHeight="1">
      <c r="B881" s="139"/>
      <c r="C881" s="140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  <c r="AC881" s="143"/>
      <c r="AD881" s="144"/>
    </row>
    <row r="882" spans="2:30" s="5" customFormat="1" ht="18" customHeight="1">
      <c r="B882" s="76"/>
      <c r="C882" s="77"/>
      <c r="D882" s="77"/>
      <c r="E882" s="77"/>
      <c r="F882" s="86">
        <v>411</v>
      </c>
      <c r="G882" s="86"/>
      <c r="H882" s="103" t="s">
        <v>0</v>
      </c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88">
        <f>SUM(Y883:Y887)</f>
        <v>355600</v>
      </c>
      <c r="Z882" s="89"/>
      <c r="AA882" s="89"/>
      <c r="AB882" s="89"/>
      <c r="AC882" s="89"/>
      <c r="AD882" s="90"/>
    </row>
    <row r="883" spans="2:30" s="5" customFormat="1" ht="18" customHeight="1">
      <c r="B883" s="82"/>
      <c r="C883" s="83"/>
      <c r="D883" s="81">
        <v>860</v>
      </c>
      <c r="E883" s="81"/>
      <c r="F883" s="99"/>
      <c r="G883" s="99"/>
      <c r="H883" s="80">
        <v>4111</v>
      </c>
      <c r="I883" s="80"/>
      <c r="J883" s="80"/>
      <c r="K883" s="28" t="s">
        <v>37</v>
      </c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100">
        <v>210000</v>
      </c>
      <c r="Z883" s="100"/>
      <c r="AA883" s="100"/>
      <c r="AB883" s="100"/>
      <c r="AC883" s="100"/>
      <c r="AD883" s="101"/>
    </row>
    <row r="884" spans="2:30" s="5" customFormat="1" ht="18" customHeight="1">
      <c r="B884" s="82"/>
      <c r="C884" s="83"/>
      <c r="D884" s="81">
        <v>860</v>
      </c>
      <c r="E884" s="81"/>
      <c r="F884" s="99"/>
      <c r="G884" s="99"/>
      <c r="H884" s="80">
        <v>4112</v>
      </c>
      <c r="I884" s="80"/>
      <c r="J884" s="80"/>
      <c r="K884" s="136" t="s">
        <v>118</v>
      </c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00">
        <v>32200</v>
      </c>
      <c r="Z884" s="100"/>
      <c r="AA884" s="100"/>
      <c r="AB884" s="100"/>
      <c r="AC884" s="100"/>
      <c r="AD884" s="101"/>
    </row>
    <row r="885" spans="2:30" s="5" customFormat="1" ht="18" customHeight="1">
      <c r="B885" s="82"/>
      <c r="C885" s="83"/>
      <c r="D885" s="81">
        <v>860</v>
      </c>
      <c r="E885" s="81"/>
      <c r="F885" s="99"/>
      <c r="G885" s="99"/>
      <c r="H885" s="80">
        <v>4113</v>
      </c>
      <c r="I885" s="80"/>
      <c r="J885" s="80"/>
      <c r="K885" s="28" t="s">
        <v>53</v>
      </c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100">
        <v>74500</v>
      </c>
      <c r="Z885" s="100"/>
      <c r="AA885" s="100"/>
      <c r="AB885" s="100"/>
      <c r="AC885" s="100"/>
      <c r="AD885" s="101"/>
    </row>
    <row r="886" spans="2:30" s="5" customFormat="1" ht="18" customHeight="1">
      <c r="B886" s="82"/>
      <c r="C886" s="83"/>
      <c r="D886" s="81">
        <v>860</v>
      </c>
      <c r="E886" s="81"/>
      <c r="F886" s="99"/>
      <c r="G886" s="99"/>
      <c r="H886" s="80">
        <v>4114</v>
      </c>
      <c r="I886" s="80"/>
      <c r="J886" s="80"/>
      <c r="K886" s="28" t="s">
        <v>54</v>
      </c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100">
        <v>34000</v>
      </c>
      <c r="Z886" s="100"/>
      <c r="AA886" s="100"/>
      <c r="AB886" s="100"/>
      <c r="AC886" s="100"/>
      <c r="AD886" s="101"/>
    </row>
    <row r="887" spans="2:30" s="5" customFormat="1" ht="18" customHeight="1">
      <c r="B887" s="133"/>
      <c r="C887" s="134"/>
      <c r="D887" s="120">
        <v>860</v>
      </c>
      <c r="E887" s="120"/>
      <c r="F887" s="119"/>
      <c r="G887" s="119"/>
      <c r="H887" s="117">
        <v>4115</v>
      </c>
      <c r="I887" s="117"/>
      <c r="J887" s="117"/>
      <c r="K887" s="118" t="s">
        <v>160</v>
      </c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36">
        <v>4900</v>
      </c>
      <c r="Z887" s="36"/>
      <c r="AA887" s="36"/>
      <c r="AB887" s="36"/>
      <c r="AC887" s="36"/>
      <c r="AD887" s="37"/>
    </row>
    <row r="888" spans="2:30" s="5" customFormat="1" ht="18" customHeight="1">
      <c r="B888" s="76"/>
      <c r="C888" s="77"/>
      <c r="D888" s="77"/>
      <c r="E888" s="77"/>
      <c r="F888" s="86">
        <v>412</v>
      </c>
      <c r="G888" s="86"/>
      <c r="H888" s="103" t="s">
        <v>1</v>
      </c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88">
        <f>SUM(Y889:Y890)</f>
        <v>32500</v>
      </c>
      <c r="Z888" s="89"/>
      <c r="AA888" s="89"/>
      <c r="AB888" s="89"/>
      <c r="AC888" s="89"/>
      <c r="AD888" s="90"/>
    </row>
    <row r="889" spans="2:30" s="5" customFormat="1" ht="18" customHeight="1">
      <c r="B889" s="82"/>
      <c r="C889" s="83"/>
      <c r="D889" s="81">
        <v>860</v>
      </c>
      <c r="E889" s="81"/>
      <c r="F889" s="99"/>
      <c r="G889" s="99"/>
      <c r="H889" s="80">
        <v>4123</v>
      </c>
      <c r="I889" s="80"/>
      <c r="J889" s="80"/>
      <c r="K889" s="28" t="s">
        <v>33</v>
      </c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100">
        <v>20500</v>
      </c>
      <c r="Z889" s="100"/>
      <c r="AA889" s="100"/>
      <c r="AB889" s="100"/>
      <c r="AC889" s="100"/>
      <c r="AD889" s="101"/>
    </row>
    <row r="890" spans="2:30" s="5" customFormat="1" ht="18" customHeight="1">
      <c r="B890" s="133"/>
      <c r="C890" s="134"/>
      <c r="D890" s="120">
        <v>860</v>
      </c>
      <c r="E890" s="120"/>
      <c r="F890" s="119"/>
      <c r="G890" s="119"/>
      <c r="H890" s="117">
        <v>4127</v>
      </c>
      <c r="I890" s="117"/>
      <c r="J890" s="117"/>
      <c r="K890" s="135" t="s">
        <v>34</v>
      </c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36">
        <v>12000</v>
      </c>
      <c r="Z890" s="36"/>
      <c r="AA890" s="36"/>
      <c r="AB890" s="36"/>
      <c r="AC890" s="36"/>
      <c r="AD890" s="37"/>
    </row>
    <row r="891" spans="2:30" s="5" customFormat="1" ht="18" customHeight="1">
      <c r="B891" s="76"/>
      <c r="C891" s="77"/>
      <c r="D891" s="77"/>
      <c r="E891" s="77"/>
      <c r="F891" s="86">
        <v>413</v>
      </c>
      <c r="G891" s="86"/>
      <c r="H891" s="103" t="s">
        <v>2</v>
      </c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88">
        <f>SUM(Y892:Y894)</f>
        <v>32200</v>
      </c>
      <c r="Z891" s="89"/>
      <c r="AA891" s="89"/>
      <c r="AB891" s="89"/>
      <c r="AC891" s="89"/>
      <c r="AD891" s="90"/>
    </row>
    <row r="892" spans="2:30" s="5" customFormat="1" ht="18" customHeight="1">
      <c r="B892" s="93"/>
      <c r="C892" s="94"/>
      <c r="D892" s="81">
        <v>860</v>
      </c>
      <c r="E892" s="81"/>
      <c r="F892" s="95"/>
      <c r="G892" s="95"/>
      <c r="H892" s="80">
        <v>4131</v>
      </c>
      <c r="I892" s="80"/>
      <c r="J892" s="80"/>
      <c r="K892" s="28" t="s">
        <v>88</v>
      </c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100">
        <v>9200</v>
      </c>
      <c r="Z892" s="100"/>
      <c r="AA892" s="100"/>
      <c r="AB892" s="100"/>
      <c r="AC892" s="100"/>
      <c r="AD892" s="101"/>
    </row>
    <row r="893" spans="2:30" s="5" customFormat="1" ht="18" customHeight="1">
      <c r="B893" s="82"/>
      <c r="C893" s="83"/>
      <c r="D893" s="81">
        <v>860</v>
      </c>
      <c r="E893" s="81"/>
      <c r="F893" s="99"/>
      <c r="G893" s="99"/>
      <c r="H893" s="80">
        <v>4133</v>
      </c>
      <c r="I893" s="80"/>
      <c r="J893" s="80"/>
      <c r="K893" s="28" t="s">
        <v>89</v>
      </c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100">
        <v>1000</v>
      </c>
      <c r="Z893" s="100"/>
      <c r="AA893" s="100"/>
      <c r="AB893" s="100"/>
      <c r="AC893" s="100"/>
      <c r="AD893" s="101"/>
    </row>
    <row r="894" spans="2:30" s="5" customFormat="1" ht="18" customHeight="1">
      <c r="B894" s="133"/>
      <c r="C894" s="134"/>
      <c r="D894" s="120">
        <v>435</v>
      </c>
      <c r="E894" s="120"/>
      <c r="F894" s="119"/>
      <c r="G894" s="119"/>
      <c r="H894" s="117">
        <v>4134</v>
      </c>
      <c r="I894" s="117"/>
      <c r="J894" s="117"/>
      <c r="K894" s="135" t="s">
        <v>10</v>
      </c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36">
        <v>22000</v>
      </c>
      <c r="Z894" s="36"/>
      <c r="AA894" s="36"/>
      <c r="AB894" s="36"/>
      <c r="AC894" s="36"/>
      <c r="AD894" s="37"/>
    </row>
    <row r="895" spans="2:30" s="5" customFormat="1" ht="18" customHeight="1">
      <c r="B895" s="76"/>
      <c r="C895" s="77"/>
      <c r="D895" s="77"/>
      <c r="E895" s="77"/>
      <c r="F895" s="86">
        <v>414</v>
      </c>
      <c r="G895" s="86"/>
      <c r="H895" s="103" t="s">
        <v>92</v>
      </c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88">
        <f>SUM(Y896:Y898)</f>
        <v>71310</v>
      </c>
      <c r="Z895" s="89"/>
      <c r="AA895" s="89"/>
      <c r="AB895" s="89"/>
      <c r="AC895" s="89"/>
      <c r="AD895" s="90"/>
    </row>
    <row r="896" spans="2:30" s="5" customFormat="1" ht="18" customHeight="1">
      <c r="B896" s="82"/>
      <c r="C896" s="83"/>
      <c r="D896" s="81">
        <v>860</v>
      </c>
      <c r="E896" s="81"/>
      <c r="F896" s="99"/>
      <c r="G896" s="99"/>
      <c r="H896" s="80">
        <v>4141</v>
      </c>
      <c r="I896" s="80"/>
      <c r="J896" s="80"/>
      <c r="K896" s="28" t="s">
        <v>94</v>
      </c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100">
        <v>1000</v>
      </c>
      <c r="Z896" s="100"/>
      <c r="AA896" s="100"/>
      <c r="AB896" s="100"/>
      <c r="AC896" s="100"/>
      <c r="AD896" s="101"/>
    </row>
    <row r="897" spans="2:30" s="5" customFormat="1" ht="18" customHeight="1">
      <c r="B897" s="82"/>
      <c r="C897" s="83"/>
      <c r="D897" s="81">
        <v>860</v>
      </c>
      <c r="E897" s="81"/>
      <c r="F897" s="99"/>
      <c r="G897" s="99"/>
      <c r="H897" s="80">
        <v>4143</v>
      </c>
      <c r="I897" s="80"/>
      <c r="J897" s="80"/>
      <c r="K897" s="28" t="s">
        <v>90</v>
      </c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100">
        <v>4500</v>
      </c>
      <c r="Z897" s="100"/>
      <c r="AA897" s="100"/>
      <c r="AB897" s="100"/>
      <c r="AC897" s="100"/>
      <c r="AD897" s="101"/>
    </row>
    <row r="898" spans="2:30" s="5" customFormat="1" ht="18" customHeight="1">
      <c r="B898" s="133"/>
      <c r="C898" s="134"/>
      <c r="D898" s="120">
        <v>860</v>
      </c>
      <c r="E898" s="120"/>
      <c r="F898" s="119"/>
      <c r="G898" s="119"/>
      <c r="H898" s="117">
        <v>4149</v>
      </c>
      <c r="I898" s="117"/>
      <c r="J898" s="117"/>
      <c r="K898" s="118" t="s">
        <v>91</v>
      </c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36">
        <v>65810</v>
      </c>
      <c r="Z898" s="36"/>
      <c r="AA898" s="36"/>
      <c r="AB898" s="36"/>
      <c r="AC898" s="36"/>
      <c r="AD898" s="37"/>
    </row>
    <row r="899" spans="2:30" s="5" customFormat="1" ht="18" customHeight="1">
      <c r="B899" s="76"/>
      <c r="C899" s="77"/>
      <c r="D899" s="77"/>
      <c r="E899" s="77"/>
      <c r="F899" s="86">
        <v>419</v>
      </c>
      <c r="G899" s="86"/>
      <c r="H899" s="96" t="s">
        <v>59</v>
      </c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8"/>
      <c r="Y899" s="88">
        <f>SUM(Y900:AD900)</f>
        <v>7000</v>
      </c>
      <c r="Z899" s="89"/>
      <c r="AA899" s="89"/>
      <c r="AB899" s="89"/>
      <c r="AC899" s="89"/>
      <c r="AD899" s="90"/>
    </row>
    <row r="900" spans="2:30" s="5" customFormat="1" ht="18" customHeight="1">
      <c r="B900" s="82"/>
      <c r="C900" s="83"/>
      <c r="D900" s="81">
        <v>860</v>
      </c>
      <c r="E900" s="81"/>
      <c r="F900" s="99"/>
      <c r="G900" s="99"/>
      <c r="H900" s="80">
        <v>4196</v>
      </c>
      <c r="I900" s="80"/>
      <c r="J900" s="80"/>
      <c r="K900" s="28" t="s">
        <v>125</v>
      </c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100">
        <v>7000</v>
      </c>
      <c r="Z900" s="100"/>
      <c r="AA900" s="100"/>
      <c r="AB900" s="100"/>
      <c r="AC900" s="100"/>
      <c r="AD900" s="101"/>
    </row>
    <row r="901" spans="2:30" s="5" customFormat="1" ht="18" customHeight="1">
      <c r="B901" s="76"/>
      <c r="C901" s="77"/>
      <c r="D901" s="77"/>
      <c r="E901" s="77"/>
      <c r="F901" s="86">
        <v>441</v>
      </c>
      <c r="G901" s="86"/>
      <c r="H901" s="103" t="s">
        <v>35</v>
      </c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88">
        <f>SUM(Y902:Y902)</f>
        <v>15200</v>
      </c>
      <c r="Z901" s="89"/>
      <c r="AA901" s="89"/>
      <c r="AB901" s="89"/>
      <c r="AC901" s="89"/>
      <c r="AD901" s="90"/>
    </row>
    <row r="902" spans="2:30" s="5" customFormat="1" ht="18" customHeight="1">
      <c r="B902" s="78"/>
      <c r="C902" s="79"/>
      <c r="D902" s="102">
        <v>112</v>
      </c>
      <c r="E902" s="102"/>
      <c r="F902" s="87"/>
      <c r="G902" s="87"/>
      <c r="H902" s="104">
        <v>4415</v>
      </c>
      <c r="I902" s="104"/>
      <c r="J902" s="104"/>
      <c r="K902" s="28" t="s">
        <v>7</v>
      </c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91">
        <v>15200</v>
      </c>
      <c r="Z902" s="91"/>
      <c r="AA902" s="91"/>
      <c r="AB902" s="91"/>
      <c r="AC902" s="91"/>
      <c r="AD902" s="92"/>
    </row>
    <row r="903" spans="2:30" s="5" customFormat="1" ht="18" customHeight="1">
      <c r="B903" s="105">
        <v>15</v>
      </c>
      <c r="C903" s="106"/>
      <c r="D903" s="109" t="s">
        <v>136</v>
      </c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11">
        <f>Y882+Y888+Y891+Y895+Y901+Y899</f>
        <v>513810</v>
      </c>
      <c r="Z903" s="112"/>
      <c r="AA903" s="112"/>
      <c r="AB903" s="112"/>
      <c r="AC903" s="112"/>
      <c r="AD903" s="113"/>
    </row>
    <row r="904" spans="2:30" s="5" customFormat="1" ht="18" customHeight="1">
      <c r="B904" s="107"/>
      <c r="C904" s="108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4"/>
      <c r="Z904" s="115"/>
      <c r="AA904" s="115"/>
      <c r="AB904" s="115"/>
      <c r="AC904" s="115"/>
      <c r="AD904" s="116"/>
    </row>
    <row r="905" spans="2:30" s="5" customFormat="1" ht="18" customHeight="1"/>
    <row r="906" spans="2:30" s="5" customFormat="1" ht="18" customHeight="1"/>
    <row r="907" spans="2:30" s="5" customFormat="1" ht="18" customHeight="1"/>
    <row r="908" spans="2:30" s="5" customFormat="1" ht="18" customHeight="1"/>
    <row r="909" spans="2:30" s="5" customFormat="1" ht="18" customHeight="1"/>
    <row r="910" spans="2:30" s="5" customFormat="1" ht="18" customHeight="1"/>
    <row r="911" spans="2:30" s="5" customFormat="1" ht="18" customHeight="1"/>
    <row r="912" spans="2:30" s="5" customFormat="1" ht="18" customHeight="1"/>
    <row r="913" spans="2:30" s="5" customFormat="1" ht="18" customHeight="1"/>
    <row r="914" spans="2:30" s="5" customFormat="1" ht="18" customHeight="1"/>
    <row r="915" spans="2:30" s="5" customFormat="1" ht="18" customHeight="1"/>
    <row r="916" spans="2:30" s="5" customFormat="1" ht="18" customHeight="1"/>
    <row r="917" spans="2:30" s="5" customFormat="1" ht="18" customHeight="1"/>
    <row r="918" spans="2:30" s="5" customFormat="1" ht="18" customHeight="1"/>
    <row r="919" spans="2:30" s="5" customFormat="1" ht="18" customHeight="1">
      <c r="B919" s="145" t="s">
        <v>130</v>
      </c>
      <c r="C919" s="146"/>
      <c r="D919" s="146" t="s">
        <v>131</v>
      </c>
      <c r="E919" s="146"/>
      <c r="F919" s="146" t="s">
        <v>132</v>
      </c>
      <c r="G919" s="146"/>
      <c r="H919" s="146" t="s">
        <v>132</v>
      </c>
      <c r="I919" s="146"/>
      <c r="J919" s="149" t="s">
        <v>134</v>
      </c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 t="s">
        <v>133</v>
      </c>
      <c r="Z919" s="149"/>
      <c r="AA919" s="149"/>
      <c r="AB919" s="149"/>
      <c r="AC919" s="149"/>
      <c r="AD919" s="151"/>
    </row>
    <row r="920" spans="2:30" s="5" customFormat="1" ht="18" customHeight="1">
      <c r="B920" s="147"/>
      <c r="C920" s="148"/>
      <c r="D920" s="148"/>
      <c r="E920" s="148"/>
      <c r="F920" s="148"/>
      <c r="G920" s="148"/>
      <c r="H920" s="148"/>
      <c r="I920" s="148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2"/>
    </row>
    <row r="921" spans="2:30" s="5" customFormat="1" ht="18" customHeight="1">
      <c r="B921" s="137">
        <v>16</v>
      </c>
      <c r="C921" s="138"/>
      <c r="D921" s="141" t="s">
        <v>149</v>
      </c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  <c r="AA921" s="141"/>
      <c r="AB921" s="141"/>
      <c r="AC921" s="141"/>
      <c r="AD921" s="142"/>
    </row>
    <row r="922" spans="2:30" s="5" customFormat="1" ht="18" customHeight="1">
      <c r="B922" s="139"/>
      <c r="C922" s="140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  <c r="AA922" s="143"/>
      <c r="AB922" s="143"/>
      <c r="AC922" s="143"/>
      <c r="AD922" s="144"/>
    </row>
    <row r="923" spans="2:30" s="5" customFormat="1" ht="18" customHeight="1">
      <c r="B923" s="76"/>
      <c r="C923" s="77"/>
      <c r="D923" s="77"/>
      <c r="E923" s="77"/>
      <c r="F923" s="86">
        <v>411</v>
      </c>
      <c r="G923" s="86"/>
      <c r="H923" s="103" t="s">
        <v>0</v>
      </c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88">
        <f>SUM(Y924:Y928)</f>
        <v>94000</v>
      </c>
      <c r="Z923" s="89"/>
      <c r="AA923" s="89"/>
      <c r="AB923" s="89"/>
      <c r="AC923" s="89"/>
      <c r="AD923" s="90"/>
    </row>
    <row r="924" spans="2:30" s="5" customFormat="1" ht="18" customHeight="1">
      <c r="B924" s="82"/>
      <c r="C924" s="83"/>
      <c r="D924" s="81">
        <v>860</v>
      </c>
      <c r="E924" s="81"/>
      <c r="F924" s="99"/>
      <c r="G924" s="99"/>
      <c r="H924" s="80">
        <v>4111</v>
      </c>
      <c r="I924" s="80"/>
      <c r="J924" s="80"/>
      <c r="K924" s="28" t="s">
        <v>37</v>
      </c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100">
        <v>54500</v>
      </c>
      <c r="Z924" s="100"/>
      <c r="AA924" s="100"/>
      <c r="AB924" s="100"/>
      <c r="AC924" s="100"/>
      <c r="AD924" s="101"/>
    </row>
    <row r="925" spans="2:30" s="5" customFormat="1" ht="18" customHeight="1">
      <c r="B925" s="82"/>
      <c r="C925" s="83"/>
      <c r="D925" s="81">
        <v>860</v>
      </c>
      <c r="E925" s="81"/>
      <c r="F925" s="99"/>
      <c r="G925" s="99"/>
      <c r="H925" s="80">
        <v>4112</v>
      </c>
      <c r="I925" s="80"/>
      <c r="J925" s="80"/>
      <c r="K925" s="136" t="s">
        <v>118</v>
      </c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00">
        <v>8900</v>
      </c>
      <c r="Z925" s="100"/>
      <c r="AA925" s="100"/>
      <c r="AB925" s="100"/>
      <c r="AC925" s="100"/>
      <c r="AD925" s="101"/>
    </row>
    <row r="926" spans="2:30" s="5" customFormat="1" ht="18" customHeight="1">
      <c r="B926" s="82"/>
      <c r="C926" s="83"/>
      <c r="D926" s="81">
        <v>860</v>
      </c>
      <c r="E926" s="81"/>
      <c r="F926" s="99"/>
      <c r="G926" s="99"/>
      <c r="H926" s="80">
        <v>4113</v>
      </c>
      <c r="I926" s="80"/>
      <c r="J926" s="80"/>
      <c r="K926" s="28" t="s">
        <v>53</v>
      </c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100">
        <v>20100</v>
      </c>
      <c r="Z926" s="100"/>
      <c r="AA926" s="100"/>
      <c r="AB926" s="100"/>
      <c r="AC926" s="100"/>
      <c r="AD926" s="101"/>
    </row>
    <row r="927" spans="2:30" s="5" customFormat="1" ht="18" customHeight="1">
      <c r="B927" s="82"/>
      <c r="C927" s="83"/>
      <c r="D927" s="81">
        <v>860</v>
      </c>
      <c r="E927" s="81"/>
      <c r="F927" s="99"/>
      <c r="G927" s="99"/>
      <c r="H927" s="80">
        <v>4114</v>
      </c>
      <c r="I927" s="80"/>
      <c r="J927" s="80"/>
      <c r="K927" s="28" t="s">
        <v>54</v>
      </c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100">
        <v>9100</v>
      </c>
      <c r="Z927" s="100"/>
      <c r="AA927" s="100"/>
      <c r="AB927" s="100"/>
      <c r="AC927" s="100"/>
      <c r="AD927" s="101"/>
    </row>
    <row r="928" spans="2:30" s="5" customFormat="1" ht="18" customHeight="1">
      <c r="B928" s="133"/>
      <c r="C928" s="134"/>
      <c r="D928" s="120">
        <v>860</v>
      </c>
      <c r="E928" s="120"/>
      <c r="F928" s="119"/>
      <c r="G928" s="119"/>
      <c r="H928" s="117">
        <v>4115</v>
      </c>
      <c r="I928" s="117"/>
      <c r="J928" s="117"/>
      <c r="K928" s="118" t="s">
        <v>160</v>
      </c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36">
        <v>1400</v>
      </c>
      <c r="Z928" s="36"/>
      <c r="AA928" s="36"/>
      <c r="AB928" s="36"/>
      <c r="AC928" s="36"/>
      <c r="AD928" s="37"/>
    </row>
    <row r="929" spans="2:30" s="5" customFormat="1" ht="18" customHeight="1">
      <c r="B929" s="76"/>
      <c r="C929" s="77"/>
      <c r="D929" s="77"/>
      <c r="E929" s="77"/>
      <c r="F929" s="86">
        <v>412</v>
      </c>
      <c r="G929" s="86"/>
      <c r="H929" s="103" t="s">
        <v>1</v>
      </c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88">
        <f>SUM(Y930:Y931)</f>
        <v>14800</v>
      </c>
      <c r="Z929" s="89"/>
      <c r="AA929" s="89"/>
      <c r="AB929" s="89"/>
      <c r="AC929" s="89"/>
      <c r="AD929" s="90"/>
    </row>
    <row r="930" spans="2:30" s="5" customFormat="1" ht="18" customHeight="1">
      <c r="B930" s="82"/>
      <c r="C930" s="83"/>
      <c r="D930" s="81">
        <v>860</v>
      </c>
      <c r="E930" s="81"/>
      <c r="F930" s="99"/>
      <c r="G930" s="99"/>
      <c r="H930" s="80">
        <v>4123</v>
      </c>
      <c r="I930" s="80"/>
      <c r="J930" s="80"/>
      <c r="K930" s="28" t="s">
        <v>33</v>
      </c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100">
        <v>4900</v>
      </c>
      <c r="Z930" s="100"/>
      <c r="AA930" s="100"/>
      <c r="AB930" s="100"/>
      <c r="AC930" s="100"/>
      <c r="AD930" s="101"/>
    </row>
    <row r="931" spans="2:30" s="5" customFormat="1" ht="18" customHeight="1">
      <c r="B931" s="133"/>
      <c r="C931" s="134"/>
      <c r="D931" s="120">
        <v>860</v>
      </c>
      <c r="E931" s="120"/>
      <c r="F931" s="119"/>
      <c r="G931" s="119"/>
      <c r="H931" s="117">
        <v>4127</v>
      </c>
      <c r="I931" s="117"/>
      <c r="J931" s="117"/>
      <c r="K931" s="135" t="s">
        <v>34</v>
      </c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36">
        <v>9900</v>
      </c>
      <c r="Z931" s="36"/>
      <c r="AA931" s="36"/>
      <c r="AB931" s="36"/>
      <c r="AC931" s="36"/>
      <c r="AD931" s="37"/>
    </row>
    <row r="932" spans="2:30" s="5" customFormat="1" ht="18" customHeight="1">
      <c r="B932" s="76"/>
      <c r="C932" s="77"/>
      <c r="D932" s="77"/>
      <c r="E932" s="77"/>
      <c r="F932" s="86">
        <v>413</v>
      </c>
      <c r="G932" s="86"/>
      <c r="H932" s="103" t="s">
        <v>2</v>
      </c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88">
        <f>SUM(Y933:Y935)</f>
        <v>6920</v>
      </c>
      <c r="Z932" s="89"/>
      <c r="AA932" s="89"/>
      <c r="AB932" s="89"/>
      <c r="AC932" s="89"/>
      <c r="AD932" s="90"/>
    </row>
    <row r="933" spans="2:30" s="5" customFormat="1" ht="18" customHeight="1">
      <c r="B933" s="93"/>
      <c r="C933" s="94"/>
      <c r="D933" s="81">
        <v>860</v>
      </c>
      <c r="E933" s="81"/>
      <c r="F933" s="95"/>
      <c r="G933" s="95"/>
      <c r="H933" s="80">
        <v>4131</v>
      </c>
      <c r="I933" s="80"/>
      <c r="J933" s="80"/>
      <c r="K933" s="28" t="s">
        <v>88</v>
      </c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100">
        <v>1650</v>
      </c>
      <c r="Z933" s="100"/>
      <c r="AA933" s="100"/>
      <c r="AB933" s="100"/>
      <c r="AC933" s="100"/>
      <c r="AD933" s="101"/>
    </row>
    <row r="934" spans="2:30" s="5" customFormat="1" ht="18" customHeight="1">
      <c r="B934" s="82"/>
      <c r="C934" s="83"/>
      <c r="D934" s="81">
        <v>860</v>
      </c>
      <c r="E934" s="81"/>
      <c r="F934" s="99"/>
      <c r="G934" s="99"/>
      <c r="H934" s="80">
        <v>4133</v>
      </c>
      <c r="I934" s="80"/>
      <c r="J934" s="80"/>
      <c r="K934" s="28" t="s">
        <v>89</v>
      </c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100">
        <v>470</v>
      </c>
      <c r="Z934" s="100"/>
      <c r="AA934" s="100"/>
      <c r="AB934" s="100"/>
      <c r="AC934" s="100"/>
      <c r="AD934" s="101"/>
    </row>
    <row r="935" spans="2:30" s="5" customFormat="1" ht="18" customHeight="1">
      <c r="B935" s="133"/>
      <c r="C935" s="134"/>
      <c r="D935" s="120">
        <v>435</v>
      </c>
      <c r="E935" s="120"/>
      <c r="F935" s="119"/>
      <c r="G935" s="119"/>
      <c r="H935" s="117">
        <v>4134</v>
      </c>
      <c r="I935" s="117"/>
      <c r="J935" s="117"/>
      <c r="K935" s="135" t="s">
        <v>10</v>
      </c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36">
        <v>4800</v>
      </c>
      <c r="Z935" s="36"/>
      <c r="AA935" s="36"/>
      <c r="AB935" s="36"/>
      <c r="AC935" s="36"/>
      <c r="AD935" s="37"/>
    </row>
    <row r="936" spans="2:30" s="5" customFormat="1" ht="18" customHeight="1">
      <c r="B936" s="76"/>
      <c r="C936" s="77"/>
      <c r="D936" s="77"/>
      <c r="E936" s="77"/>
      <c r="F936" s="86">
        <v>414</v>
      </c>
      <c r="G936" s="86"/>
      <c r="H936" s="103" t="s">
        <v>92</v>
      </c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88">
        <f>SUM(Y937:Y938)</f>
        <v>22810</v>
      </c>
      <c r="Z936" s="89"/>
      <c r="AA936" s="89"/>
      <c r="AB936" s="89"/>
      <c r="AC936" s="89"/>
      <c r="AD936" s="90"/>
    </row>
    <row r="937" spans="2:30" s="5" customFormat="1" ht="18" customHeight="1">
      <c r="B937" s="82"/>
      <c r="C937" s="83"/>
      <c r="D937" s="81">
        <v>860</v>
      </c>
      <c r="E937" s="81"/>
      <c r="F937" s="99"/>
      <c r="G937" s="99"/>
      <c r="H937" s="80">
        <v>4143</v>
      </c>
      <c r="I937" s="80"/>
      <c r="J937" s="80"/>
      <c r="K937" s="28" t="s">
        <v>90</v>
      </c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100">
        <v>1000</v>
      </c>
      <c r="Z937" s="100"/>
      <c r="AA937" s="100"/>
      <c r="AB937" s="100"/>
      <c r="AC937" s="100"/>
      <c r="AD937" s="101"/>
    </row>
    <row r="938" spans="2:30" s="5" customFormat="1" ht="18" customHeight="1">
      <c r="B938" s="133"/>
      <c r="C938" s="134"/>
      <c r="D938" s="120">
        <v>860</v>
      </c>
      <c r="E938" s="120"/>
      <c r="F938" s="119"/>
      <c r="G938" s="119"/>
      <c r="H938" s="117">
        <v>4149</v>
      </c>
      <c r="I938" s="117"/>
      <c r="J938" s="117"/>
      <c r="K938" s="118" t="s">
        <v>91</v>
      </c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36">
        <v>21810</v>
      </c>
      <c r="Z938" s="36"/>
      <c r="AA938" s="36"/>
      <c r="AB938" s="36"/>
      <c r="AC938" s="36"/>
      <c r="AD938" s="37"/>
    </row>
    <row r="939" spans="2:30" s="5" customFormat="1" ht="18" customHeight="1">
      <c r="B939" s="76"/>
      <c r="C939" s="77"/>
      <c r="D939" s="77"/>
      <c r="E939" s="77"/>
      <c r="F939" s="86">
        <v>441</v>
      </c>
      <c r="G939" s="86"/>
      <c r="H939" s="103" t="s">
        <v>35</v>
      </c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88">
        <f>SUM(Y940:Y940)</f>
        <v>11400</v>
      </c>
      <c r="Z939" s="89"/>
      <c r="AA939" s="89"/>
      <c r="AB939" s="89"/>
      <c r="AC939" s="89"/>
      <c r="AD939" s="90"/>
    </row>
    <row r="940" spans="2:30" s="5" customFormat="1" ht="18" customHeight="1">
      <c r="B940" s="78"/>
      <c r="C940" s="79"/>
      <c r="D940" s="102">
        <v>112</v>
      </c>
      <c r="E940" s="102"/>
      <c r="F940" s="87"/>
      <c r="G940" s="87"/>
      <c r="H940" s="104">
        <v>4415</v>
      </c>
      <c r="I940" s="104"/>
      <c r="J940" s="104"/>
      <c r="K940" s="28" t="s">
        <v>7</v>
      </c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91">
        <v>11400</v>
      </c>
      <c r="Z940" s="91"/>
      <c r="AA940" s="91"/>
      <c r="AB940" s="91"/>
      <c r="AC940" s="91"/>
      <c r="AD940" s="92"/>
    </row>
    <row r="941" spans="2:30" s="5" customFormat="1" ht="18" customHeight="1">
      <c r="B941" s="105">
        <v>16</v>
      </c>
      <c r="C941" s="106"/>
      <c r="D941" s="109" t="s">
        <v>136</v>
      </c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11">
        <f>Y923+Y929+Y932+Y936+Y939</f>
        <v>149930</v>
      </c>
      <c r="Z941" s="112"/>
      <c r="AA941" s="112"/>
      <c r="AB941" s="112"/>
      <c r="AC941" s="112"/>
      <c r="AD941" s="113"/>
    </row>
    <row r="942" spans="2:30" s="5" customFormat="1" ht="18" customHeight="1">
      <c r="B942" s="107"/>
      <c r="C942" s="108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4"/>
      <c r="Z942" s="115"/>
      <c r="AA942" s="115"/>
      <c r="AB942" s="115"/>
      <c r="AC942" s="115"/>
      <c r="AD942" s="116"/>
    </row>
    <row r="943" spans="2:30" s="5" customFormat="1" ht="18" customHeight="1"/>
    <row r="944" spans="2:30" s="5" customFormat="1" ht="18" customHeight="1"/>
    <row r="945" spans="2:30" s="5" customFormat="1" ht="18" customHeight="1"/>
    <row r="946" spans="2:30" s="5" customFormat="1" ht="18" customHeight="1"/>
    <row r="947" spans="2:30" s="5" customFormat="1" ht="18" customHeight="1"/>
    <row r="948" spans="2:30" s="5" customFormat="1" ht="18" customHeight="1"/>
    <row r="949" spans="2:30" s="5" customFormat="1" ht="18" customHeight="1"/>
    <row r="950" spans="2:30" s="5" customFormat="1" ht="18" customHeight="1"/>
    <row r="951" spans="2:30" s="5" customFormat="1" ht="18" customHeight="1"/>
    <row r="952" spans="2:30" s="5" customFormat="1" ht="18" customHeight="1"/>
    <row r="953" spans="2:30" s="5" customFormat="1" ht="18" customHeight="1"/>
    <row r="954" spans="2:30" s="5" customFormat="1" ht="18" customHeight="1"/>
    <row r="955" spans="2:30" s="5" customFormat="1" ht="18" customHeight="1"/>
    <row r="956" spans="2:30" s="5" customFormat="1" ht="18" customHeight="1"/>
    <row r="957" spans="2:30" s="5" customFormat="1" ht="18" customHeight="1"/>
    <row r="958" spans="2:30" s="5" customFormat="1" ht="18" customHeight="1"/>
    <row r="959" spans="2:30" s="5" customFormat="1" ht="18" customHeight="1"/>
    <row r="960" spans="2:30" s="5" customFormat="1" ht="18" customHeight="1">
      <c r="B960" s="145" t="s">
        <v>130</v>
      </c>
      <c r="C960" s="146"/>
      <c r="D960" s="146" t="s">
        <v>131</v>
      </c>
      <c r="E960" s="146"/>
      <c r="F960" s="146" t="s">
        <v>132</v>
      </c>
      <c r="G960" s="146"/>
      <c r="H960" s="146" t="s">
        <v>132</v>
      </c>
      <c r="I960" s="146"/>
      <c r="J960" s="149" t="s">
        <v>134</v>
      </c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 t="s">
        <v>133</v>
      </c>
      <c r="Z960" s="149"/>
      <c r="AA960" s="149"/>
      <c r="AB960" s="149"/>
      <c r="AC960" s="149"/>
      <c r="AD960" s="151"/>
    </row>
    <row r="961" spans="2:30" s="5" customFormat="1" ht="18" customHeight="1">
      <c r="B961" s="147"/>
      <c r="C961" s="148"/>
      <c r="D961" s="148"/>
      <c r="E961" s="148"/>
      <c r="F961" s="148"/>
      <c r="G961" s="148"/>
      <c r="H961" s="148"/>
      <c r="I961" s="148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2"/>
    </row>
    <row r="962" spans="2:30" s="5" customFormat="1" ht="18" customHeight="1">
      <c r="B962" s="137">
        <v>17</v>
      </c>
      <c r="C962" s="138"/>
      <c r="D962" s="141" t="s">
        <v>150</v>
      </c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  <c r="AA962" s="141"/>
      <c r="AB962" s="141"/>
      <c r="AC962" s="141"/>
      <c r="AD962" s="142"/>
    </row>
    <row r="963" spans="2:30" s="5" customFormat="1" ht="18" customHeight="1">
      <c r="B963" s="139"/>
      <c r="C963" s="140"/>
      <c r="D963" s="143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  <c r="AA963" s="143"/>
      <c r="AB963" s="143"/>
      <c r="AC963" s="143"/>
      <c r="AD963" s="144"/>
    </row>
    <row r="964" spans="2:30" s="5" customFormat="1" ht="18" customHeight="1">
      <c r="B964" s="76"/>
      <c r="C964" s="77"/>
      <c r="D964" s="77"/>
      <c r="E964" s="77"/>
      <c r="F964" s="86">
        <v>411</v>
      </c>
      <c r="G964" s="86"/>
      <c r="H964" s="103" t="s">
        <v>0</v>
      </c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88">
        <f>SUM(Y965:Y969)</f>
        <v>93700</v>
      </c>
      <c r="Z964" s="89"/>
      <c r="AA964" s="89"/>
      <c r="AB964" s="89"/>
      <c r="AC964" s="89"/>
      <c r="AD964" s="90"/>
    </row>
    <row r="965" spans="2:30" s="5" customFormat="1" ht="18" customHeight="1">
      <c r="B965" s="82"/>
      <c r="C965" s="83"/>
      <c r="D965" s="81">
        <v>860</v>
      </c>
      <c r="E965" s="81"/>
      <c r="F965" s="99"/>
      <c r="G965" s="99"/>
      <c r="H965" s="80">
        <v>4111</v>
      </c>
      <c r="I965" s="80"/>
      <c r="J965" s="80"/>
      <c r="K965" s="28" t="s">
        <v>37</v>
      </c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100">
        <v>54100</v>
      </c>
      <c r="Z965" s="100"/>
      <c r="AA965" s="100"/>
      <c r="AB965" s="100"/>
      <c r="AC965" s="100"/>
      <c r="AD965" s="101"/>
    </row>
    <row r="966" spans="2:30" s="5" customFormat="1" ht="18" customHeight="1">
      <c r="B966" s="82"/>
      <c r="C966" s="83"/>
      <c r="D966" s="81">
        <v>860</v>
      </c>
      <c r="E966" s="81"/>
      <c r="F966" s="99"/>
      <c r="G966" s="99"/>
      <c r="H966" s="80">
        <v>4112</v>
      </c>
      <c r="I966" s="80"/>
      <c r="J966" s="80"/>
      <c r="K966" s="136" t="s">
        <v>118</v>
      </c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00">
        <v>8900</v>
      </c>
      <c r="Z966" s="100"/>
      <c r="AA966" s="100"/>
      <c r="AB966" s="100"/>
      <c r="AC966" s="100"/>
      <c r="AD966" s="101"/>
    </row>
    <row r="967" spans="2:30" s="5" customFormat="1" ht="18" customHeight="1">
      <c r="B967" s="82"/>
      <c r="C967" s="83"/>
      <c r="D967" s="81">
        <v>860</v>
      </c>
      <c r="E967" s="81"/>
      <c r="F967" s="99"/>
      <c r="G967" s="99"/>
      <c r="H967" s="80">
        <v>4113</v>
      </c>
      <c r="I967" s="80"/>
      <c r="J967" s="80"/>
      <c r="K967" s="28" t="s">
        <v>53</v>
      </c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100">
        <v>20200</v>
      </c>
      <c r="Z967" s="100"/>
      <c r="AA967" s="100"/>
      <c r="AB967" s="100"/>
      <c r="AC967" s="100"/>
      <c r="AD967" s="101"/>
    </row>
    <row r="968" spans="2:30" s="5" customFormat="1" ht="18" customHeight="1">
      <c r="B968" s="82"/>
      <c r="C968" s="83"/>
      <c r="D968" s="81">
        <v>860</v>
      </c>
      <c r="E968" s="81"/>
      <c r="F968" s="99"/>
      <c r="G968" s="99"/>
      <c r="H968" s="80">
        <v>4114</v>
      </c>
      <c r="I968" s="80"/>
      <c r="J968" s="80"/>
      <c r="K968" s="28" t="s">
        <v>54</v>
      </c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100">
        <v>9100</v>
      </c>
      <c r="Z968" s="100"/>
      <c r="AA968" s="100"/>
      <c r="AB968" s="100"/>
      <c r="AC968" s="100"/>
      <c r="AD968" s="101"/>
    </row>
    <row r="969" spans="2:30" s="5" customFormat="1" ht="18" customHeight="1">
      <c r="B969" s="133"/>
      <c r="C969" s="134"/>
      <c r="D969" s="120">
        <v>860</v>
      </c>
      <c r="E969" s="120"/>
      <c r="F969" s="119"/>
      <c r="G969" s="119"/>
      <c r="H969" s="117">
        <v>4115</v>
      </c>
      <c r="I969" s="117"/>
      <c r="J969" s="117"/>
      <c r="K969" s="118" t="s">
        <v>160</v>
      </c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36">
        <v>1400</v>
      </c>
      <c r="Z969" s="36"/>
      <c r="AA969" s="36"/>
      <c r="AB969" s="36"/>
      <c r="AC969" s="36"/>
      <c r="AD969" s="37"/>
    </row>
    <row r="970" spans="2:30" s="5" customFormat="1" ht="18" customHeight="1">
      <c r="B970" s="76"/>
      <c r="C970" s="77"/>
      <c r="D970" s="77"/>
      <c r="E970" s="77"/>
      <c r="F970" s="86">
        <v>412</v>
      </c>
      <c r="G970" s="86"/>
      <c r="H970" s="103" t="s">
        <v>1</v>
      </c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88">
        <f>SUM(Y971:Y972)</f>
        <v>14800</v>
      </c>
      <c r="Z970" s="89"/>
      <c r="AA970" s="89"/>
      <c r="AB970" s="89"/>
      <c r="AC970" s="89"/>
      <c r="AD970" s="90"/>
    </row>
    <row r="971" spans="2:30" s="5" customFormat="1" ht="18" customHeight="1">
      <c r="B971" s="82"/>
      <c r="C971" s="83"/>
      <c r="D971" s="81">
        <v>860</v>
      </c>
      <c r="E971" s="81"/>
      <c r="F971" s="99"/>
      <c r="G971" s="99"/>
      <c r="H971" s="80">
        <v>4123</v>
      </c>
      <c r="I971" s="80"/>
      <c r="J971" s="80"/>
      <c r="K971" s="28" t="s">
        <v>33</v>
      </c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100">
        <v>4900</v>
      </c>
      <c r="Z971" s="100"/>
      <c r="AA971" s="100"/>
      <c r="AB971" s="100"/>
      <c r="AC971" s="100"/>
      <c r="AD971" s="101"/>
    </row>
    <row r="972" spans="2:30" s="5" customFormat="1" ht="18" customHeight="1">
      <c r="B972" s="133"/>
      <c r="C972" s="134"/>
      <c r="D972" s="120">
        <v>860</v>
      </c>
      <c r="E972" s="120"/>
      <c r="F972" s="119"/>
      <c r="G972" s="119"/>
      <c r="H972" s="117">
        <v>4127</v>
      </c>
      <c r="I972" s="117"/>
      <c r="J972" s="117"/>
      <c r="K972" s="135" t="s">
        <v>34</v>
      </c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36">
        <v>9900</v>
      </c>
      <c r="Z972" s="36"/>
      <c r="AA972" s="36"/>
      <c r="AB972" s="36"/>
      <c r="AC972" s="36"/>
      <c r="AD972" s="37"/>
    </row>
    <row r="973" spans="2:30" s="5" customFormat="1" ht="18" customHeight="1">
      <c r="B973" s="76"/>
      <c r="C973" s="77"/>
      <c r="D973" s="77"/>
      <c r="E973" s="77"/>
      <c r="F973" s="86">
        <v>413</v>
      </c>
      <c r="G973" s="86"/>
      <c r="H973" s="103" t="s">
        <v>2</v>
      </c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88">
        <f>SUM(Y974:Y976)</f>
        <v>7570</v>
      </c>
      <c r="Z973" s="89"/>
      <c r="AA973" s="89"/>
      <c r="AB973" s="89"/>
      <c r="AC973" s="89"/>
      <c r="AD973" s="90"/>
    </row>
    <row r="974" spans="2:30" s="5" customFormat="1" ht="18" customHeight="1">
      <c r="B974" s="93"/>
      <c r="C974" s="94"/>
      <c r="D974" s="81">
        <v>860</v>
      </c>
      <c r="E974" s="81"/>
      <c r="F974" s="95"/>
      <c r="G974" s="95"/>
      <c r="H974" s="80">
        <v>4131</v>
      </c>
      <c r="I974" s="80"/>
      <c r="J974" s="80"/>
      <c r="K974" s="28" t="s">
        <v>88</v>
      </c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100">
        <v>1870</v>
      </c>
      <c r="Z974" s="100"/>
      <c r="AA974" s="100"/>
      <c r="AB974" s="100"/>
      <c r="AC974" s="100"/>
      <c r="AD974" s="101"/>
    </row>
    <row r="975" spans="2:30" s="5" customFormat="1" ht="18" customHeight="1">
      <c r="B975" s="82"/>
      <c r="C975" s="83"/>
      <c r="D975" s="81">
        <v>860</v>
      </c>
      <c r="E975" s="81"/>
      <c r="F975" s="99"/>
      <c r="G975" s="99"/>
      <c r="H975" s="80">
        <v>4134</v>
      </c>
      <c r="I975" s="80"/>
      <c r="J975" s="80"/>
      <c r="K975" s="28" t="s">
        <v>10</v>
      </c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100">
        <v>3300</v>
      </c>
      <c r="Z975" s="100"/>
      <c r="AA975" s="100"/>
      <c r="AB975" s="100"/>
      <c r="AC975" s="100"/>
      <c r="AD975" s="101"/>
    </row>
    <row r="976" spans="2:30" s="5" customFormat="1" ht="18" customHeight="1">
      <c r="B976" s="133"/>
      <c r="C976" s="134"/>
      <c r="D976" s="120">
        <v>434</v>
      </c>
      <c r="E976" s="120"/>
      <c r="F976" s="119"/>
      <c r="G976" s="119"/>
      <c r="H976" s="117">
        <v>4135</v>
      </c>
      <c r="I976" s="117"/>
      <c r="J976" s="117"/>
      <c r="K976" s="135" t="s">
        <v>93</v>
      </c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36">
        <v>2400</v>
      </c>
      <c r="Z976" s="36"/>
      <c r="AA976" s="36"/>
      <c r="AB976" s="36"/>
      <c r="AC976" s="36"/>
      <c r="AD976" s="37"/>
    </row>
    <row r="977" spans="2:30" s="5" customFormat="1" ht="18" customHeight="1">
      <c r="B977" s="76"/>
      <c r="C977" s="77"/>
      <c r="D977" s="77"/>
      <c r="E977" s="77"/>
      <c r="F977" s="86">
        <v>414</v>
      </c>
      <c r="G977" s="86"/>
      <c r="H977" s="103" t="s">
        <v>92</v>
      </c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88">
        <f>SUM(Y978:Y979)</f>
        <v>21300</v>
      </c>
      <c r="Z977" s="89"/>
      <c r="AA977" s="89"/>
      <c r="AB977" s="89"/>
      <c r="AC977" s="89"/>
      <c r="AD977" s="90"/>
    </row>
    <row r="978" spans="2:30" s="5" customFormat="1" ht="18" customHeight="1">
      <c r="B978" s="82"/>
      <c r="C978" s="83"/>
      <c r="D978" s="81">
        <v>860</v>
      </c>
      <c r="E978" s="81"/>
      <c r="F978" s="99"/>
      <c r="G978" s="99"/>
      <c r="H978" s="80">
        <v>4143</v>
      </c>
      <c r="I978" s="80"/>
      <c r="J978" s="80"/>
      <c r="K978" s="28" t="s">
        <v>90</v>
      </c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100">
        <v>950</v>
      </c>
      <c r="Z978" s="100"/>
      <c r="AA978" s="100"/>
      <c r="AB978" s="100"/>
      <c r="AC978" s="100"/>
      <c r="AD978" s="101"/>
    </row>
    <row r="979" spans="2:30" s="5" customFormat="1" ht="18" customHeight="1">
      <c r="B979" s="133"/>
      <c r="C979" s="134"/>
      <c r="D979" s="120">
        <v>860</v>
      </c>
      <c r="E979" s="120"/>
      <c r="F979" s="119"/>
      <c r="G979" s="119"/>
      <c r="H979" s="117">
        <v>4149</v>
      </c>
      <c r="I979" s="117"/>
      <c r="J979" s="117"/>
      <c r="K979" s="118" t="s">
        <v>91</v>
      </c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36">
        <v>20350</v>
      </c>
      <c r="Z979" s="36"/>
      <c r="AA979" s="36"/>
      <c r="AB979" s="36"/>
      <c r="AC979" s="36"/>
      <c r="AD979" s="37"/>
    </row>
    <row r="980" spans="2:30" s="5" customFormat="1" ht="18" customHeight="1">
      <c r="B980" s="76"/>
      <c r="C980" s="77"/>
      <c r="D980" s="77"/>
      <c r="E980" s="77"/>
      <c r="F980" s="86">
        <v>415</v>
      </c>
      <c r="G980" s="86"/>
      <c r="H980" s="96" t="s">
        <v>57</v>
      </c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8"/>
      <c r="Y980" s="88">
        <f>SUM(Y981:AD981)</f>
        <v>2000</v>
      </c>
      <c r="Z980" s="89"/>
      <c r="AA980" s="89"/>
      <c r="AB980" s="89"/>
      <c r="AC980" s="89"/>
      <c r="AD980" s="90"/>
    </row>
    <row r="981" spans="2:30" s="5" customFormat="1" ht="18" customHeight="1">
      <c r="B981" s="82"/>
      <c r="C981" s="83"/>
      <c r="D981" s="81">
        <v>860</v>
      </c>
      <c r="E981" s="81"/>
      <c r="F981" s="99"/>
      <c r="G981" s="99"/>
      <c r="H981" s="80">
        <v>4152</v>
      </c>
      <c r="I981" s="80"/>
      <c r="J981" s="80"/>
      <c r="K981" s="73" t="s">
        <v>123</v>
      </c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4">
        <v>2000</v>
      </c>
      <c r="Z981" s="74"/>
      <c r="AA981" s="74"/>
      <c r="AB981" s="74"/>
      <c r="AC981" s="74"/>
      <c r="AD981" s="75"/>
    </row>
    <row r="982" spans="2:30" s="5" customFormat="1" ht="18" customHeight="1">
      <c r="B982" s="76"/>
      <c r="C982" s="77"/>
      <c r="D982" s="77"/>
      <c r="E982" s="77"/>
      <c r="F982" s="86">
        <v>419</v>
      </c>
      <c r="G982" s="86"/>
      <c r="H982" s="96" t="s">
        <v>59</v>
      </c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8"/>
      <c r="Y982" s="88">
        <f>SUM(Y983:AD983)</f>
        <v>3600</v>
      </c>
      <c r="Z982" s="89"/>
      <c r="AA982" s="89"/>
      <c r="AB982" s="89"/>
      <c r="AC982" s="89"/>
      <c r="AD982" s="90"/>
    </row>
    <row r="983" spans="2:30" s="5" customFormat="1" ht="18" customHeight="1">
      <c r="B983" s="82"/>
      <c r="C983" s="83"/>
      <c r="D983" s="81">
        <v>860</v>
      </c>
      <c r="E983" s="81"/>
      <c r="F983" s="99"/>
      <c r="G983" s="99"/>
      <c r="H983" s="80">
        <v>4196</v>
      </c>
      <c r="I983" s="80"/>
      <c r="J983" s="80"/>
      <c r="K983" s="28" t="s">
        <v>125</v>
      </c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100">
        <v>3600</v>
      </c>
      <c r="Z983" s="100"/>
      <c r="AA983" s="100"/>
      <c r="AB983" s="100"/>
      <c r="AC983" s="100"/>
      <c r="AD983" s="101"/>
    </row>
    <row r="984" spans="2:30" s="5" customFormat="1" ht="18" customHeight="1">
      <c r="B984" s="105">
        <v>17</v>
      </c>
      <c r="C984" s="106"/>
      <c r="D984" s="109" t="s">
        <v>136</v>
      </c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11">
        <f>Y964+Y970+Y973+Y977+Y982+Y980</f>
        <v>142970</v>
      </c>
      <c r="Z984" s="112"/>
      <c r="AA984" s="112"/>
      <c r="AB984" s="112"/>
      <c r="AC984" s="112"/>
      <c r="AD984" s="113"/>
    </row>
    <row r="985" spans="2:30" s="5" customFormat="1" ht="18" customHeight="1">
      <c r="B985" s="107"/>
      <c r="C985" s="108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4"/>
      <c r="Z985" s="115"/>
      <c r="AA985" s="115"/>
      <c r="AB985" s="115"/>
      <c r="AC985" s="115"/>
      <c r="AD985" s="116"/>
    </row>
    <row r="986" spans="2:30" s="5" customFormat="1" ht="18" customHeight="1"/>
    <row r="987" spans="2:30" s="5" customFormat="1" ht="18" customHeight="1"/>
    <row r="988" spans="2:30" s="5" customFormat="1" ht="18" customHeight="1"/>
    <row r="989" spans="2:30" s="5" customFormat="1" ht="18" customHeight="1"/>
    <row r="990" spans="2:30" s="5" customFormat="1" ht="18" customHeight="1"/>
    <row r="991" spans="2:30" s="5" customFormat="1" ht="18" customHeight="1"/>
    <row r="992" spans="2:30" s="5" customFormat="1" ht="18" customHeight="1"/>
    <row r="993" spans="2:30" s="5" customFormat="1" ht="18" customHeight="1"/>
    <row r="994" spans="2:30" s="5" customFormat="1" ht="18" customHeight="1"/>
    <row r="995" spans="2:30" s="5" customFormat="1" ht="18" customHeight="1"/>
    <row r="996" spans="2:30" s="5" customFormat="1" ht="18" customHeight="1"/>
    <row r="997" spans="2:30" s="5" customFormat="1" ht="18" customHeight="1"/>
    <row r="998" spans="2:30" s="5" customFormat="1" ht="18" customHeight="1"/>
    <row r="999" spans="2:30" s="5" customFormat="1" ht="18" customHeight="1"/>
    <row r="1000" spans="2:30" s="5" customFormat="1" ht="18" customHeight="1"/>
    <row r="1001" spans="2:30" s="5" customFormat="1" ht="18" customHeight="1">
      <c r="B1001" s="145" t="s">
        <v>130</v>
      </c>
      <c r="C1001" s="146"/>
      <c r="D1001" s="146" t="s">
        <v>131</v>
      </c>
      <c r="E1001" s="146"/>
      <c r="F1001" s="146" t="s">
        <v>132</v>
      </c>
      <c r="G1001" s="146"/>
      <c r="H1001" s="146" t="s">
        <v>132</v>
      </c>
      <c r="I1001" s="146"/>
      <c r="J1001" s="149" t="s">
        <v>134</v>
      </c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49"/>
      <c r="U1001" s="149"/>
      <c r="V1001" s="149"/>
      <c r="W1001" s="149"/>
      <c r="X1001" s="149"/>
      <c r="Y1001" s="149" t="s">
        <v>133</v>
      </c>
      <c r="Z1001" s="149"/>
      <c r="AA1001" s="149"/>
      <c r="AB1001" s="149"/>
      <c r="AC1001" s="149"/>
      <c r="AD1001" s="151"/>
    </row>
    <row r="1002" spans="2:30" s="5" customFormat="1" ht="18" customHeight="1">
      <c r="B1002" s="147"/>
      <c r="C1002" s="148"/>
      <c r="D1002" s="148"/>
      <c r="E1002" s="148"/>
      <c r="F1002" s="148"/>
      <c r="G1002" s="148"/>
      <c r="H1002" s="148"/>
      <c r="I1002" s="148"/>
      <c r="J1002" s="150"/>
      <c r="K1002" s="150"/>
      <c r="L1002" s="150"/>
      <c r="M1002" s="150"/>
      <c r="N1002" s="150"/>
      <c r="O1002" s="150"/>
      <c r="P1002" s="150"/>
      <c r="Q1002" s="150"/>
      <c r="R1002" s="150"/>
      <c r="S1002" s="150"/>
      <c r="T1002" s="150"/>
      <c r="U1002" s="150"/>
      <c r="V1002" s="150"/>
      <c r="W1002" s="150"/>
      <c r="X1002" s="150"/>
      <c r="Y1002" s="150"/>
      <c r="Z1002" s="150"/>
      <c r="AA1002" s="150"/>
      <c r="AB1002" s="150"/>
      <c r="AC1002" s="150"/>
      <c r="AD1002" s="152"/>
    </row>
    <row r="1003" spans="2:30" s="5" customFormat="1" ht="18" customHeight="1">
      <c r="B1003" s="137">
        <v>18</v>
      </c>
      <c r="C1003" s="138"/>
      <c r="D1003" s="141" t="s">
        <v>151</v>
      </c>
      <c r="E1003" s="141"/>
      <c r="F1003" s="141"/>
      <c r="G1003" s="141"/>
      <c r="H1003" s="141"/>
      <c r="I1003" s="141"/>
      <c r="J1003" s="141"/>
      <c r="K1003" s="141"/>
      <c r="L1003" s="141"/>
      <c r="M1003" s="141"/>
      <c r="N1003" s="141"/>
      <c r="O1003" s="141"/>
      <c r="P1003" s="141"/>
      <c r="Q1003" s="141"/>
      <c r="R1003" s="141"/>
      <c r="S1003" s="141"/>
      <c r="T1003" s="141"/>
      <c r="U1003" s="141"/>
      <c r="V1003" s="141"/>
      <c r="W1003" s="141"/>
      <c r="X1003" s="141"/>
      <c r="Y1003" s="141"/>
      <c r="Z1003" s="141"/>
      <c r="AA1003" s="141"/>
      <c r="AB1003" s="141"/>
      <c r="AC1003" s="141"/>
      <c r="AD1003" s="142"/>
    </row>
    <row r="1004" spans="2:30" s="5" customFormat="1" ht="18" customHeight="1">
      <c r="B1004" s="139"/>
      <c r="C1004" s="140"/>
      <c r="D1004" s="143"/>
      <c r="E1004" s="143"/>
      <c r="F1004" s="143"/>
      <c r="G1004" s="143"/>
      <c r="H1004" s="143"/>
      <c r="I1004" s="143"/>
      <c r="J1004" s="143"/>
      <c r="K1004" s="143"/>
      <c r="L1004" s="143"/>
      <c r="M1004" s="143"/>
      <c r="N1004" s="143"/>
      <c r="O1004" s="143"/>
      <c r="P1004" s="143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  <c r="AA1004" s="143"/>
      <c r="AB1004" s="143"/>
      <c r="AC1004" s="143"/>
      <c r="AD1004" s="144"/>
    </row>
    <row r="1005" spans="2:30" s="5" customFormat="1" ht="18" customHeight="1">
      <c r="B1005" s="76"/>
      <c r="C1005" s="77"/>
      <c r="D1005" s="77"/>
      <c r="E1005" s="77"/>
      <c r="F1005" s="86">
        <v>411</v>
      </c>
      <c r="G1005" s="86"/>
      <c r="H1005" s="103" t="s">
        <v>0</v>
      </c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88">
        <f>SUM(Y1006:Y1010)</f>
        <v>544300</v>
      </c>
      <c r="Z1005" s="89"/>
      <c r="AA1005" s="89"/>
      <c r="AB1005" s="89"/>
      <c r="AC1005" s="89"/>
      <c r="AD1005" s="90"/>
    </row>
    <row r="1006" spans="2:30" s="5" customFormat="1" ht="18" customHeight="1">
      <c r="B1006" s="82"/>
      <c r="C1006" s="83"/>
      <c r="D1006" s="81">
        <v>111</v>
      </c>
      <c r="E1006" s="81"/>
      <c r="F1006" s="99"/>
      <c r="G1006" s="99"/>
      <c r="H1006" s="80">
        <v>4111</v>
      </c>
      <c r="I1006" s="80"/>
      <c r="J1006" s="80"/>
      <c r="K1006" s="28" t="s">
        <v>37</v>
      </c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100">
        <v>319500</v>
      </c>
      <c r="Z1006" s="100"/>
      <c r="AA1006" s="100"/>
      <c r="AB1006" s="100"/>
      <c r="AC1006" s="100"/>
      <c r="AD1006" s="101"/>
    </row>
    <row r="1007" spans="2:30" s="5" customFormat="1" ht="18" customHeight="1">
      <c r="B1007" s="82"/>
      <c r="C1007" s="83"/>
      <c r="D1007" s="81">
        <v>111</v>
      </c>
      <c r="E1007" s="81"/>
      <c r="F1007" s="99"/>
      <c r="G1007" s="99"/>
      <c r="H1007" s="80">
        <v>4112</v>
      </c>
      <c r="I1007" s="80"/>
      <c r="J1007" s="80"/>
      <c r="K1007" s="136" t="s">
        <v>118</v>
      </c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  <c r="Y1007" s="100">
        <v>46500</v>
      </c>
      <c r="Z1007" s="100"/>
      <c r="AA1007" s="100"/>
      <c r="AB1007" s="100"/>
      <c r="AC1007" s="100"/>
      <c r="AD1007" s="101"/>
    </row>
    <row r="1008" spans="2:30" s="5" customFormat="1" ht="18" customHeight="1">
      <c r="B1008" s="82"/>
      <c r="C1008" s="83"/>
      <c r="D1008" s="81">
        <v>111</v>
      </c>
      <c r="E1008" s="81"/>
      <c r="F1008" s="99"/>
      <c r="G1008" s="99"/>
      <c r="H1008" s="80">
        <v>4113</v>
      </c>
      <c r="I1008" s="80"/>
      <c r="J1008" s="80"/>
      <c r="K1008" s="28" t="s">
        <v>53</v>
      </c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100">
        <v>115800</v>
      </c>
      <c r="Z1008" s="100"/>
      <c r="AA1008" s="100"/>
      <c r="AB1008" s="100"/>
      <c r="AC1008" s="100"/>
      <c r="AD1008" s="101"/>
    </row>
    <row r="1009" spans="2:30" s="5" customFormat="1" ht="18" customHeight="1">
      <c r="B1009" s="82"/>
      <c r="C1009" s="83"/>
      <c r="D1009" s="81">
        <v>111</v>
      </c>
      <c r="E1009" s="81"/>
      <c r="F1009" s="99"/>
      <c r="G1009" s="99"/>
      <c r="H1009" s="80">
        <v>4114</v>
      </c>
      <c r="I1009" s="80"/>
      <c r="J1009" s="80"/>
      <c r="K1009" s="28" t="s">
        <v>54</v>
      </c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100">
        <v>55400</v>
      </c>
      <c r="Z1009" s="100"/>
      <c r="AA1009" s="100"/>
      <c r="AB1009" s="100"/>
      <c r="AC1009" s="100"/>
      <c r="AD1009" s="101"/>
    </row>
    <row r="1010" spans="2:30" s="5" customFormat="1" ht="18" customHeight="1">
      <c r="B1010" s="133"/>
      <c r="C1010" s="134"/>
      <c r="D1010" s="120">
        <v>111</v>
      </c>
      <c r="E1010" s="120"/>
      <c r="F1010" s="119"/>
      <c r="G1010" s="119"/>
      <c r="H1010" s="117">
        <v>4115</v>
      </c>
      <c r="I1010" s="117"/>
      <c r="J1010" s="117"/>
      <c r="K1010" s="118" t="s">
        <v>160</v>
      </c>
      <c r="L1010" s="118"/>
      <c r="M1010" s="118"/>
      <c r="N1010" s="118"/>
      <c r="O1010" s="118"/>
      <c r="P1010" s="118"/>
      <c r="Q1010" s="118"/>
      <c r="R1010" s="118"/>
      <c r="S1010" s="118"/>
      <c r="T1010" s="118"/>
      <c r="U1010" s="118"/>
      <c r="V1010" s="118"/>
      <c r="W1010" s="118"/>
      <c r="X1010" s="118"/>
      <c r="Y1010" s="36">
        <v>7100</v>
      </c>
      <c r="Z1010" s="36"/>
      <c r="AA1010" s="36"/>
      <c r="AB1010" s="36"/>
      <c r="AC1010" s="36"/>
      <c r="AD1010" s="37"/>
    </row>
    <row r="1011" spans="2:30" s="5" customFormat="1" ht="18" customHeight="1">
      <c r="B1011" s="76"/>
      <c r="C1011" s="77"/>
      <c r="D1011" s="77"/>
      <c r="E1011" s="77"/>
      <c r="F1011" s="86">
        <v>412</v>
      </c>
      <c r="G1011" s="86"/>
      <c r="H1011" s="103" t="s">
        <v>1</v>
      </c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88">
        <f>SUM(Y1012:Y1013)</f>
        <v>34500</v>
      </c>
      <c r="Z1011" s="89"/>
      <c r="AA1011" s="89"/>
      <c r="AB1011" s="89"/>
      <c r="AC1011" s="89"/>
      <c r="AD1011" s="90"/>
    </row>
    <row r="1012" spans="2:30" s="5" customFormat="1" ht="18" customHeight="1">
      <c r="B1012" s="82"/>
      <c r="C1012" s="83"/>
      <c r="D1012" s="81">
        <v>111</v>
      </c>
      <c r="E1012" s="81"/>
      <c r="F1012" s="99"/>
      <c r="G1012" s="99"/>
      <c r="H1012" s="80">
        <v>4123</v>
      </c>
      <c r="I1012" s="80"/>
      <c r="J1012" s="80"/>
      <c r="K1012" s="28" t="s">
        <v>33</v>
      </c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100">
        <v>34000</v>
      </c>
      <c r="Z1012" s="100"/>
      <c r="AA1012" s="100"/>
      <c r="AB1012" s="100"/>
      <c r="AC1012" s="100"/>
      <c r="AD1012" s="101"/>
    </row>
    <row r="1013" spans="2:30" s="5" customFormat="1" ht="18" customHeight="1">
      <c r="B1013" s="133"/>
      <c r="C1013" s="134"/>
      <c r="D1013" s="120">
        <v>111</v>
      </c>
      <c r="E1013" s="120"/>
      <c r="F1013" s="119"/>
      <c r="G1013" s="119"/>
      <c r="H1013" s="117">
        <v>4127</v>
      </c>
      <c r="I1013" s="117"/>
      <c r="J1013" s="117"/>
      <c r="K1013" s="135" t="s">
        <v>34</v>
      </c>
      <c r="L1013" s="135"/>
      <c r="M1013" s="135"/>
      <c r="N1013" s="135"/>
      <c r="O1013" s="135"/>
      <c r="P1013" s="135"/>
      <c r="Q1013" s="135"/>
      <c r="R1013" s="135"/>
      <c r="S1013" s="135"/>
      <c r="T1013" s="135"/>
      <c r="U1013" s="135"/>
      <c r="V1013" s="135"/>
      <c r="W1013" s="135"/>
      <c r="X1013" s="135"/>
      <c r="Y1013" s="36">
        <v>500</v>
      </c>
      <c r="Z1013" s="36"/>
      <c r="AA1013" s="36"/>
      <c r="AB1013" s="36"/>
      <c r="AC1013" s="36"/>
      <c r="AD1013" s="37"/>
    </row>
    <row r="1014" spans="2:30" s="5" customFormat="1" ht="18" customHeight="1">
      <c r="B1014" s="76"/>
      <c r="C1014" s="77"/>
      <c r="D1014" s="77"/>
      <c r="E1014" s="77"/>
      <c r="F1014" s="86">
        <v>413</v>
      </c>
      <c r="G1014" s="86"/>
      <c r="H1014" s="103" t="s">
        <v>2</v>
      </c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88">
        <f>SUM(Y1015:Y1016)</f>
        <v>15400</v>
      </c>
      <c r="Z1014" s="89"/>
      <c r="AA1014" s="89"/>
      <c r="AB1014" s="89"/>
      <c r="AC1014" s="89"/>
      <c r="AD1014" s="90"/>
    </row>
    <row r="1015" spans="2:30" s="5" customFormat="1" ht="18" customHeight="1">
      <c r="B1015" s="82"/>
      <c r="C1015" s="83"/>
      <c r="D1015" s="81">
        <v>111</v>
      </c>
      <c r="E1015" s="81"/>
      <c r="F1015" s="99"/>
      <c r="G1015" s="99"/>
      <c r="H1015" s="80">
        <v>4131</v>
      </c>
      <c r="I1015" s="80"/>
      <c r="J1015" s="80"/>
      <c r="K1015" s="28" t="s">
        <v>88</v>
      </c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100">
        <v>4500</v>
      </c>
      <c r="Z1015" s="100"/>
      <c r="AA1015" s="100"/>
      <c r="AB1015" s="100"/>
      <c r="AC1015" s="100"/>
      <c r="AD1015" s="101"/>
    </row>
    <row r="1016" spans="2:30" s="5" customFormat="1" ht="18" customHeight="1">
      <c r="B1016" s="133"/>
      <c r="C1016" s="134"/>
      <c r="D1016" s="120">
        <v>111</v>
      </c>
      <c r="E1016" s="120"/>
      <c r="F1016" s="119"/>
      <c r="G1016" s="119"/>
      <c r="H1016" s="117">
        <v>4133</v>
      </c>
      <c r="I1016" s="117"/>
      <c r="J1016" s="117"/>
      <c r="K1016" s="135" t="s">
        <v>89</v>
      </c>
      <c r="L1016" s="135"/>
      <c r="M1016" s="135"/>
      <c r="N1016" s="135"/>
      <c r="O1016" s="135"/>
      <c r="P1016" s="135"/>
      <c r="Q1016" s="135"/>
      <c r="R1016" s="135"/>
      <c r="S1016" s="135"/>
      <c r="T1016" s="135"/>
      <c r="U1016" s="135"/>
      <c r="V1016" s="135"/>
      <c r="W1016" s="135"/>
      <c r="X1016" s="135"/>
      <c r="Y1016" s="36">
        <v>10900</v>
      </c>
      <c r="Z1016" s="36"/>
      <c r="AA1016" s="36"/>
      <c r="AB1016" s="36"/>
      <c r="AC1016" s="36"/>
      <c r="AD1016" s="37"/>
    </row>
    <row r="1017" spans="2:30" s="5" customFormat="1" ht="18" customHeight="1">
      <c r="B1017" s="76"/>
      <c r="C1017" s="77"/>
      <c r="D1017" s="77"/>
      <c r="E1017" s="77"/>
      <c r="F1017" s="86">
        <v>414</v>
      </c>
      <c r="G1017" s="86"/>
      <c r="H1017" s="103" t="s">
        <v>92</v>
      </c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88">
        <f>SUM(Y1018:Y1020)</f>
        <v>15000</v>
      </c>
      <c r="Z1017" s="89"/>
      <c r="AA1017" s="89"/>
      <c r="AB1017" s="89"/>
      <c r="AC1017" s="89"/>
      <c r="AD1017" s="90"/>
    </row>
    <row r="1018" spans="2:30" s="5" customFormat="1" ht="18" customHeight="1">
      <c r="B1018" s="82"/>
      <c r="C1018" s="83"/>
      <c r="D1018" s="81">
        <v>111</v>
      </c>
      <c r="E1018" s="81"/>
      <c r="F1018" s="99"/>
      <c r="G1018" s="99"/>
      <c r="H1018" s="80">
        <v>4141</v>
      </c>
      <c r="I1018" s="80"/>
      <c r="J1018" s="80"/>
      <c r="K1018" s="28" t="s">
        <v>94</v>
      </c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100">
        <v>800</v>
      </c>
      <c r="Z1018" s="100"/>
      <c r="AA1018" s="100"/>
      <c r="AB1018" s="100"/>
      <c r="AC1018" s="100"/>
      <c r="AD1018" s="101"/>
    </row>
    <row r="1019" spans="2:30" s="5" customFormat="1" ht="18" customHeight="1">
      <c r="B1019" s="82"/>
      <c r="C1019" s="83"/>
      <c r="D1019" s="81">
        <v>111</v>
      </c>
      <c r="E1019" s="81"/>
      <c r="F1019" s="99"/>
      <c r="G1019" s="99"/>
      <c r="H1019" s="80">
        <v>4143</v>
      </c>
      <c r="I1019" s="80"/>
      <c r="J1019" s="80"/>
      <c r="K1019" s="28" t="s">
        <v>90</v>
      </c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100">
        <v>4200</v>
      </c>
      <c r="Z1019" s="100"/>
      <c r="AA1019" s="100"/>
      <c r="AB1019" s="100"/>
      <c r="AC1019" s="100"/>
      <c r="AD1019" s="101"/>
    </row>
    <row r="1020" spans="2:30" s="5" customFormat="1" ht="18" customHeight="1">
      <c r="B1020" s="133"/>
      <c r="C1020" s="134"/>
      <c r="D1020" s="120">
        <v>111</v>
      </c>
      <c r="E1020" s="120"/>
      <c r="F1020" s="119"/>
      <c r="G1020" s="119"/>
      <c r="H1020" s="117">
        <v>4149</v>
      </c>
      <c r="I1020" s="117"/>
      <c r="J1020" s="117"/>
      <c r="K1020" s="118" t="s">
        <v>91</v>
      </c>
      <c r="L1020" s="118"/>
      <c r="M1020" s="118"/>
      <c r="N1020" s="118"/>
      <c r="O1020" s="118"/>
      <c r="P1020" s="118"/>
      <c r="Q1020" s="118"/>
      <c r="R1020" s="118"/>
      <c r="S1020" s="118"/>
      <c r="T1020" s="118"/>
      <c r="U1020" s="118"/>
      <c r="V1020" s="118"/>
      <c r="W1020" s="118"/>
      <c r="X1020" s="118"/>
      <c r="Y1020" s="36">
        <v>10000</v>
      </c>
      <c r="Z1020" s="36"/>
      <c r="AA1020" s="36"/>
      <c r="AB1020" s="36"/>
      <c r="AC1020" s="36"/>
      <c r="AD1020" s="37"/>
    </row>
    <row r="1021" spans="2:30" s="5" customFormat="1" ht="18" customHeight="1">
      <c r="B1021" s="76"/>
      <c r="C1021" s="77"/>
      <c r="D1021" s="77"/>
      <c r="E1021" s="77"/>
      <c r="F1021" s="86">
        <v>417</v>
      </c>
      <c r="G1021" s="86"/>
      <c r="H1021" s="96" t="s">
        <v>96</v>
      </c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8"/>
      <c r="Y1021" s="88">
        <f>SUM(Y1022:Y1022)</f>
        <v>3000</v>
      </c>
      <c r="Z1021" s="89"/>
      <c r="AA1021" s="89"/>
      <c r="AB1021" s="89"/>
      <c r="AC1021" s="89"/>
      <c r="AD1021" s="90"/>
    </row>
    <row r="1022" spans="2:30" s="5" customFormat="1" ht="18" customHeight="1">
      <c r="B1022" s="82"/>
      <c r="C1022" s="83"/>
      <c r="D1022" s="81">
        <v>111</v>
      </c>
      <c r="E1022" s="81"/>
      <c r="F1022" s="99"/>
      <c r="G1022" s="99"/>
      <c r="H1022" s="80">
        <v>4171</v>
      </c>
      <c r="I1022" s="80"/>
      <c r="J1022" s="80"/>
      <c r="K1022" s="28" t="s">
        <v>104</v>
      </c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100">
        <v>3000</v>
      </c>
      <c r="Z1022" s="100"/>
      <c r="AA1022" s="100"/>
      <c r="AB1022" s="100"/>
      <c r="AC1022" s="100"/>
      <c r="AD1022" s="101"/>
    </row>
    <row r="1023" spans="2:30" s="5" customFormat="1" ht="18" customHeight="1">
      <c r="B1023" s="76"/>
      <c r="C1023" s="77"/>
      <c r="D1023" s="77"/>
      <c r="E1023" s="77"/>
      <c r="F1023" s="86">
        <v>419</v>
      </c>
      <c r="G1023" s="86"/>
      <c r="H1023" s="96" t="s">
        <v>59</v>
      </c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8"/>
      <c r="Y1023" s="88">
        <f>SUM(Y1024:Y1024)</f>
        <v>25000</v>
      </c>
      <c r="Z1023" s="89"/>
      <c r="AA1023" s="89"/>
      <c r="AB1023" s="89"/>
      <c r="AC1023" s="89"/>
      <c r="AD1023" s="90"/>
    </row>
    <row r="1024" spans="2:30" s="5" customFormat="1" ht="18" customHeight="1">
      <c r="B1024" s="82"/>
      <c r="C1024" s="83"/>
      <c r="D1024" s="81">
        <v>133</v>
      </c>
      <c r="E1024" s="81"/>
      <c r="F1024" s="99"/>
      <c r="G1024" s="99"/>
      <c r="H1024" s="80">
        <v>4193</v>
      </c>
      <c r="I1024" s="80"/>
      <c r="J1024" s="80"/>
      <c r="K1024" s="28" t="s">
        <v>100</v>
      </c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100">
        <v>25000</v>
      </c>
      <c r="Z1024" s="100"/>
      <c r="AA1024" s="100"/>
      <c r="AB1024" s="100"/>
      <c r="AC1024" s="100"/>
      <c r="AD1024" s="101"/>
    </row>
    <row r="1025" spans="2:30" s="5" customFormat="1" ht="18" customHeight="1">
      <c r="B1025" s="76"/>
      <c r="C1025" s="77"/>
      <c r="D1025" s="77"/>
      <c r="E1025" s="77"/>
      <c r="F1025" s="86">
        <v>441</v>
      </c>
      <c r="G1025" s="86"/>
      <c r="H1025" s="103" t="s">
        <v>35</v>
      </c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  <c r="S1025" s="103"/>
      <c r="T1025" s="103"/>
      <c r="U1025" s="103"/>
      <c r="V1025" s="103"/>
      <c r="W1025" s="103"/>
      <c r="X1025" s="103"/>
      <c r="Y1025" s="88">
        <f>SUM(Y1026:Y1026)</f>
        <v>2600</v>
      </c>
      <c r="Z1025" s="89"/>
      <c r="AA1025" s="89"/>
      <c r="AB1025" s="89"/>
      <c r="AC1025" s="89"/>
      <c r="AD1025" s="90"/>
    </row>
    <row r="1026" spans="2:30" s="5" customFormat="1" ht="18" customHeight="1">
      <c r="B1026" s="78"/>
      <c r="C1026" s="79"/>
      <c r="D1026" s="102">
        <v>112</v>
      </c>
      <c r="E1026" s="102"/>
      <c r="F1026" s="87"/>
      <c r="G1026" s="87"/>
      <c r="H1026" s="104">
        <v>4415</v>
      </c>
      <c r="I1026" s="104"/>
      <c r="J1026" s="104"/>
      <c r="K1026" s="28" t="s">
        <v>7</v>
      </c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91">
        <v>2600</v>
      </c>
      <c r="Z1026" s="91"/>
      <c r="AA1026" s="91"/>
      <c r="AB1026" s="91"/>
      <c r="AC1026" s="91"/>
      <c r="AD1026" s="92"/>
    </row>
    <row r="1027" spans="2:30" s="5" customFormat="1" ht="18" customHeight="1">
      <c r="B1027" s="105">
        <v>18</v>
      </c>
      <c r="C1027" s="106"/>
      <c r="D1027" s="109" t="s">
        <v>136</v>
      </c>
      <c r="E1027" s="109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  <c r="S1027" s="109"/>
      <c r="T1027" s="109"/>
      <c r="U1027" s="109"/>
      <c r="V1027" s="109"/>
      <c r="W1027" s="109"/>
      <c r="X1027" s="109"/>
      <c r="Y1027" s="111">
        <f>Y1005+Y1011+Y1014+Y1017+Y1023+Y1025+Y1021</f>
        <v>639800</v>
      </c>
      <c r="Z1027" s="112"/>
      <c r="AA1027" s="112"/>
      <c r="AB1027" s="112"/>
      <c r="AC1027" s="112"/>
      <c r="AD1027" s="113"/>
    </row>
    <row r="1028" spans="2:30" s="5" customFormat="1" ht="18" customHeight="1">
      <c r="B1028" s="107"/>
      <c r="C1028" s="108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4"/>
      <c r="Z1028" s="115"/>
      <c r="AA1028" s="115"/>
      <c r="AB1028" s="115"/>
      <c r="AC1028" s="115"/>
      <c r="AD1028" s="116"/>
    </row>
    <row r="1029" spans="2:30" s="5" customFormat="1" ht="18" customHeight="1"/>
    <row r="1030" spans="2:30" s="5" customFormat="1" ht="18" customHeight="1"/>
    <row r="1031" spans="2:30" s="5" customFormat="1" ht="18" customHeight="1"/>
    <row r="1032" spans="2:30" s="5" customFormat="1" ht="18" customHeight="1"/>
    <row r="1033" spans="2:30" s="5" customFormat="1" ht="18" customHeight="1"/>
    <row r="1034" spans="2:30" s="5" customFormat="1" ht="18" customHeight="1"/>
    <row r="1035" spans="2:30" s="5" customFormat="1" ht="18" customHeight="1"/>
    <row r="1036" spans="2:30" s="5" customFormat="1" ht="18" customHeight="1"/>
    <row r="1037" spans="2:30" s="5" customFormat="1" ht="18" customHeight="1"/>
    <row r="1038" spans="2:30" s="5" customFormat="1" ht="18" customHeight="1"/>
    <row r="1039" spans="2:30" s="5" customFormat="1" ht="18" customHeight="1"/>
    <row r="1040" spans="2:30" s="5" customFormat="1" ht="18" customHeight="1"/>
    <row r="1041" spans="2:30" s="5" customFormat="1" ht="18" customHeight="1"/>
    <row r="1042" spans="2:30" s="5" customFormat="1" ht="18" customHeight="1">
      <c r="B1042" s="145" t="s">
        <v>130</v>
      </c>
      <c r="C1042" s="146"/>
      <c r="D1042" s="146" t="s">
        <v>131</v>
      </c>
      <c r="E1042" s="146"/>
      <c r="F1042" s="146" t="s">
        <v>132</v>
      </c>
      <c r="G1042" s="146"/>
      <c r="H1042" s="146" t="s">
        <v>132</v>
      </c>
      <c r="I1042" s="146"/>
      <c r="J1042" s="149" t="s">
        <v>134</v>
      </c>
      <c r="K1042" s="149"/>
      <c r="L1042" s="149"/>
      <c r="M1042" s="149"/>
      <c r="N1042" s="149"/>
      <c r="O1042" s="149"/>
      <c r="P1042" s="149"/>
      <c r="Q1042" s="149"/>
      <c r="R1042" s="149"/>
      <c r="S1042" s="149"/>
      <c r="T1042" s="149"/>
      <c r="U1042" s="149"/>
      <c r="V1042" s="149"/>
      <c r="W1042" s="149"/>
      <c r="X1042" s="149"/>
      <c r="Y1042" s="149" t="s">
        <v>133</v>
      </c>
      <c r="Z1042" s="149"/>
      <c r="AA1042" s="149"/>
      <c r="AB1042" s="149"/>
      <c r="AC1042" s="149"/>
      <c r="AD1042" s="151"/>
    </row>
    <row r="1043" spans="2:30" s="5" customFormat="1" ht="18" customHeight="1">
      <c r="B1043" s="147"/>
      <c r="C1043" s="148"/>
      <c r="D1043" s="148"/>
      <c r="E1043" s="148"/>
      <c r="F1043" s="148"/>
      <c r="G1043" s="148"/>
      <c r="H1043" s="148"/>
      <c r="I1043" s="148"/>
      <c r="J1043" s="150"/>
      <c r="K1043" s="150"/>
      <c r="L1043" s="150"/>
      <c r="M1043" s="150"/>
      <c r="N1043" s="150"/>
      <c r="O1043" s="150"/>
      <c r="P1043" s="150"/>
      <c r="Q1043" s="150"/>
      <c r="R1043" s="150"/>
      <c r="S1043" s="150"/>
      <c r="T1043" s="150"/>
      <c r="U1043" s="150"/>
      <c r="V1043" s="150"/>
      <c r="W1043" s="150"/>
      <c r="X1043" s="150"/>
      <c r="Y1043" s="150"/>
      <c r="Z1043" s="150"/>
      <c r="AA1043" s="150"/>
      <c r="AB1043" s="150"/>
      <c r="AC1043" s="150"/>
      <c r="AD1043" s="152"/>
    </row>
    <row r="1044" spans="2:30" s="5" customFormat="1" ht="24.95" customHeight="1">
      <c r="B1044" s="137">
        <v>19</v>
      </c>
      <c r="C1044" s="138"/>
      <c r="D1044" s="141" t="s">
        <v>152</v>
      </c>
      <c r="E1044" s="141"/>
      <c r="F1044" s="141"/>
      <c r="G1044" s="141"/>
      <c r="H1044" s="141"/>
      <c r="I1044" s="141"/>
      <c r="J1044" s="141"/>
      <c r="K1044" s="141"/>
      <c r="L1044" s="141"/>
      <c r="M1044" s="141"/>
      <c r="N1044" s="141"/>
      <c r="O1044" s="141"/>
      <c r="P1044" s="141"/>
      <c r="Q1044" s="141"/>
      <c r="R1044" s="141"/>
      <c r="S1044" s="141"/>
      <c r="T1044" s="141"/>
      <c r="U1044" s="141"/>
      <c r="V1044" s="141"/>
      <c r="W1044" s="141"/>
      <c r="X1044" s="141"/>
      <c r="Y1044" s="141"/>
      <c r="Z1044" s="141"/>
      <c r="AA1044" s="141"/>
      <c r="AB1044" s="141"/>
      <c r="AC1044" s="141"/>
      <c r="AD1044" s="142"/>
    </row>
    <row r="1045" spans="2:30" s="5" customFormat="1" ht="24.95" customHeight="1">
      <c r="B1045" s="139"/>
      <c r="C1045" s="140"/>
      <c r="D1045" s="143"/>
      <c r="E1045" s="143"/>
      <c r="F1045" s="143"/>
      <c r="G1045" s="143"/>
      <c r="H1045" s="143"/>
      <c r="I1045" s="143"/>
      <c r="J1045" s="143"/>
      <c r="K1045" s="143"/>
      <c r="L1045" s="143"/>
      <c r="M1045" s="143"/>
      <c r="N1045" s="143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3"/>
      <c r="Y1045" s="143"/>
      <c r="Z1045" s="143"/>
      <c r="AA1045" s="143"/>
      <c r="AB1045" s="143"/>
      <c r="AC1045" s="143"/>
      <c r="AD1045" s="144"/>
    </row>
    <row r="1046" spans="2:30" s="5" customFormat="1" ht="18" customHeight="1">
      <c r="B1046" s="76"/>
      <c r="C1046" s="77"/>
      <c r="D1046" s="77"/>
      <c r="E1046" s="77"/>
      <c r="F1046" s="86">
        <v>411</v>
      </c>
      <c r="G1046" s="86"/>
      <c r="H1046" s="103" t="s">
        <v>0</v>
      </c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88">
        <f>SUM(Y1047:Y1051)</f>
        <v>384720</v>
      </c>
      <c r="Z1046" s="89"/>
      <c r="AA1046" s="89"/>
      <c r="AB1046" s="89"/>
      <c r="AC1046" s="89"/>
      <c r="AD1046" s="90"/>
    </row>
    <row r="1047" spans="2:30" s="5" customFormat="1" ht="18" customHeight="1">
      <c r="B1047" s="82"/>
      <c r="C1047" s="83"/>
      <c r="D1047" s="81">
        <v>660</v>
      </c>
      <c r="E1047" s="81"/>
      <c r="F1047" s="99"/>
      <c r="G1047" s="99"/>
      <c r="H1047" s="80">
        <v>4111</v>
      </c>
      <c r="I1047" s="80"/>
      <c r="J1047" s="80"/>
      <c r="K1047" s="28" t="s">
        <v>37</v>
      </c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100">
        <v>223240</v>
      </c>
      <c r="Z1047" s="100"/>
      <c r="AA1047" s="100"/>
      <c r="AB1047" s="100"/>
      <c r="AC1047" s="100"/>
      <c r="AD1047" s="101"/>
    </row>
    <row r="1048" spans="2:30" s="5" customFormat="1" ht="18" customHeight="1">
      <c r="B1048" s="82"/>
      <c r="C1048" s="83"/>
      <c r="D1048" s="81">
        <v>660</v>
      </c>
      <c r="E1048" s="81"/>
      <c r="F1048" s="99"/>
      <c r="G1048" s="99"/>
      <c r="H1048" s="80">
        <v>4112</v>
      </c>
      <c r="I1048" s="80"/>
      <c r="J1048" s="80"/>
      <c r="K1048" s="136" t="s">
        <v>118</v>
      </c>
      <c r="L1048" s="136"/>
      <c r="M1048" s="136"/>
      <c r="N1048" s="136"/>
      <c r="O1048" s="136"/>
      <c r="P1048" s="136"/>
      <c r="Q1048" s="136"/>
      <c r="R1048" s="136"/>
      <c r="S1048" s="136"/>
      <c r="T1048" s="136"/>
      <c r="U1048" s="136"/>
      <c r="V1048" s="136"/>
      <c r="W1048" s="136"/>
      <c r="X1048" s="136"/>
      <c r="Y1048" s="100">
        <v>35430</v>
      </c>
      <c r="Z1048" s="100"/>
      <c r="AA1048" s="100"/>
      <c r="AB1048" s="100"/>
      <c r="AC1048" s="100"/>
      <c r="AD1048" s="101"/>
    </row>
    <row r="1049" spans="2:30" s="5" customFormat="1" ht="18" customHeight="1">
      <c r="B1049" s="82"/>
      <c r="C1049" s="83"/>
      <c r="D1049" s="81">
        <v>660</v>
      </c>
      <c r="E1049" s="81"/>
      <c r="F1049" s="99"/>
      <c r="G1049" s="99"/>
      <c r="H1049" s="80">
        <v>4113</v>
      </c>
      <c r="I1049" s="80"/>
      <c r="J1049" s="80"/>
      <c r="K1049" s="28" t="s">
        <v>53</v>
      </c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100">
        <v>81900</v>
      </c>
      <c r="Z1049" s="100"/>
      <c r="AA1049" s="100"/>
      <c r="AB1049" s="100"/>
      <c r="AC1049" s="100"/>
      <c r="AD1049" s="101"/>
    </row>
    <row r="1050" spans="2:30" s="5" customFormat="1" ht="18" customHeight="1">
      <c r="B1050" s="82"/>
      <c r="C1050" s="83"/>
      <c r="D1050" s="81">
        <v>660</v>
      </c>
      <c r="E1050" s="81"/>
      <c r="F1050" s="99"/>
      <c r="G1050" s="99"/>
      <c r="H1050" s="80">
        <v>4114</v>
      </c>
      <c r="I1050" s="80"/>
      <c r="J1050" s="80"/>
      <c r="K1050" s="28" t="s">
        <v>54</v>
      </c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100">
        <v>38250</v>
      </c>
      <c r="Z1050" s="100"/>
      <c r="AA1050" s="100"/>
      <c r="AB1050" s="100"/>
      <c r="AC1050" s="100"/>
      <c r="AD1050" s="101"/>
    </row>
    <row r="1051" spans="2:30" s="5" customFormat="1" ht="18" customHeight="1">
      <c r="B1051" s="133"/>
      <c r="C1051" s="134"/>
      <c r="D1051" s="120">
        <v>660</v>
      </c>
      <c r="E1051" s="120"/>
      <c r="F1051" s="119"/>
      <c r="G1051" s="119"/>
      <c r="H1051" s="117">
        <v>4115</v>
      </c>
      <c r="I1051" s="117"/>
      <c r="J1051" s="117"/>
      <c r="K1051" s="118" t="s">
        <v>160</v>
      </c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  <c r="V1051" s="118"/>
      <c r="W1051" s="118"/>
      <c r="X1051" s="118"/>
      <c r="Y1051" s="36">
        <v>5900</v>
      </c>
      <c r="Z1051" s="36"/>
      <c r="AA1051" s="36"/>
      <c r="AB1051" s="36"/>
      <c r="AC1051" s="36"/>
      <c r="AD1051" s="37"/>
    </row>
    <row r="1052" spans="2:30" s="5" customFormat="1" ht="18" customHeight="1">
      <c r="B1052" s="76"/>
      <c r="C1052" s="77"/>
      <c r="D1052" s="77"/>
      <c r="E1052" s="77"/>
      <c r="F1052" s="86">
        <v>412</v>
      </c>
      <c r="G1052" s="86"/>
      <c r="H1052" s="103" t="s">
        <v>1</v>
      </c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88">
        <f>SUM(Y1053:Y1054)</f>
        <v>18730</v>
      </c>
      <c r="Z1052" s="89"/>
      <c r="AA1052" s="89"/>
      <c r="AB1052" s="89"/>
      <c r="AC1052" s="89"/>
      <c r="AD1052" s="90"/>
    </row>
    <row r="1053" spans="2:30" s="5" customFormat="1" ht="18" customHeight="1">
      <c r="B1053" s="82"/>
      <c r="C1053" s="83"/>
      <c r="D1053" s="81">
        <v>660</v>
      </c>
      <c r="E1053" s="81"/>
      <c r="F1053" s="99"/>
      <c r="G1053" s="99"/>
      <c r="H1053" s="80">
        <v>4123</v>
      </c>
      <c r="I1053" s="80"/>
      <c r="J1053" s="80"/>
      <c r="K1053" s="28" t="s">
        <v>33</v>
      </c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100">
        <v>18230</v>
      </c>
      <c r="Z1053" s="100"/>
      <c r="AA1053" s="100"/>
      <c r="AB1053" s="100"/>
      <c r="AC1053" s="100"/>
      <c r="AD1053" s="101"/>
    </row>
    <row r="1054" spans="2:30" s="5" customFormat="1" ht="18" customHeight="1">
      <c r="B1054" s="133"/>
      <c r="C1054" s="134"/>
      <c r="D1054" s="120">
        <v>660</v>
      </c>
      <c r="E1054" s="120"/>
      <c r="F1054" s="119"/>
      <c r="G1054" s="119"/>
      <c r="H1054" s="117">
        <v>4127</v>
      </c>
      <c r="I1054" s="117"/>
      <c r="J1054" s="117"/>
      <c r="K1054" s="135" t="s">
        <v>34</v>
      </c>
      <c r="L1054" s="135"/>
      <c r="M1054" s="135"/>
      <c r="N1054" s="135"/>
      <c r="O1054" s="135"/>
      <c r="P1054" s="135"/>
      <c r="Q1054" s="135"/>
      <c r="R1054" s="135"/>
      <c r="S1054" s="135"/>
      <c r="T1054" s="135"/>
      <c r="U1054" s="135"/>
      <c r="V1054" s="135"/>
      <c r="W1054" s="135"/>
      <c r="X1054" s="135"/>
      <c r="Y1054" s="36">
        <v>500</v>
      </c>
      <c r="Z1054" s="36"/>
      <c r="AA1054" s="36"/>
      <c r="AB1054" s="36"/>
      <c r="AC1054" s="36"/>
      <c r="AD1054" s="37"/>
    </row>
    <row r="1055" spans="2:30" s="5" customFormat="1" ht="18" customHeight="1">
      <c r="B1055" s="76"/>
      <c r="C1055" s="77"/>
      <c r="D1055" s="77"/>
      <c r="E1055" s="77"/>
      <c r="F1055" s="86">
        <v>413</v>
      </c>
      <c r="G1055" s="86"/>
      <c r="H1055" s="103" t="s">
        <v>2</v>
      </c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  <c r="S1055" s="103"/>
      <c r="T1055" s="103"/>
      <c r="U1055" s="103"/>
      <c r="V1055" s="103"/>
      <c r="W1055" s="103"/>
      <c r="X1055" s="103"/>
      <c r="Y1055" s="88">
        <f>SUM(Y1056:Y1057)</f>
        <v>5000</v>
      </c>
      <c r="Z1055" s="89"/>
      <c r="AA1055" s="89"/>
      <c r="AB1055" s="89"/>
      <c r="AC1055" s="89"/>
      <c r="AD1055" s="90"/>
    </row>
    <row r="1056" spans="2:30" s="5" customFormat="1" ht="18" customHeight="1">
      <c r="B1056" s="82"/>
      <c r="C1056" s="83"/>
      <c r="D1056" s="81">
        <v>660</v>
      </c>
      <c r="E1056" s="81"/>
      <c r="F1056" s="99"/>
      <c r="G1056" s="99"/>
      <c r="H1056" s="80">
        <v>4131</v>
      </c>
      <c r="I1056" s="80"/>
      <c r="J1056" s="80"/>
      <c r="K1056" s="28" t="s">
        <v>88</v>
      </c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100">
        <v>4400</v>
      </c>
      <c r="Z1056" s="100"/>
      <c r="AA1056" s="100"/>
      <c r="AB1056" s="100"/>
      <c r="AC1056" s="100"/>
      <c r="AD1056" s="101"/>
    </row>
    <row r="1057" spans="2:30" s="5" customFormat="1" ht="18" customHeight="1">
      <c r="B1057" s="133"/>
      <c r="C1057" s="134"/>
      <c r="D1057" s="120">
        <v>660</v>
      </c>
      <c r="E1057" s="120"/>
      <c r="F1057" s="119"/>
      <c r="G1057" s="119"/>
      <c r="H1057" s="117">
        <v>4133</v>
      </c>
      <c r="I1057" s="117"/>
      <c r="J1057" s="117"/>
      <c r="K1057" s="135" t="s">
        <v>89</v>
      </c>
      <c r="L1057" s="135"/>
      <c r="M1057" s="135"/>
      <c r="N1057" s="135"/>
      <c r="O1057" s="135"/>
      <c r="P1057" s="135"/>
      <c r="Q1057" s="135"/>
      <c r="R1057" s="135"/>
      <c r="S1057" s="135"/>
      <c r="T1057" s="135"/>
      <c r="U1057" s="135"/>
      <c r="V1057" s="135"/>
      <c r="W1057" s="135"/>
      <c r="X1057" s="135"/>
      <c r="Y1057" s="36">
        <v>600</v>
      </c>
      <c r="Z1057" s="36"/>
      <c r="AA1057" s="36"/>
      <c r="AB1057" s="36"/>
      <c r="AC1057" s="36"/>
      <c r="AD1057" s="37"/>
    </row>
    <row r="1058" spans="2:30" s="5" customFormat="1" ht="18" customHeight="1">
      <c r="B1058" s="76"/>
      <c r="C1058" s="77"/>
      <c r="D1058" s="77"/>
      <c r="E1058" s="77"/>
      <c r="F1058" s="86">
        <v>414</v>
      </c>
      <c r="G1058" s="86"/>
      <c r="H1058" s="103" t="s">
        <v>92</v>
      </c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  <c r="S1058" s="103"/>
      <c r="T1058" s="103"/>
      <c r="U1058" s="103"/>
      <c r="V1058" s="103"/>
      <c r="W1058" s="103"/>
      <c r="X1058" s="103"/>
      <c r="Y1058" s="88">
        <f>SUM(Y1059:Y1061)</f>
        <v>141000</v>
      </c>
      <c r="Z1058" s="89"/>
      <c r="AA1058" s="89"/>
      <c r="AB1058" s="89"/>
      <c r="AC1058" s="89"/>
      <c r="AD1058" s="90"/>
    </row>
    <row r="1059" spans="2:30" s="5" customFormat="1" ht="18" customHeight="1">
      <c r="B1059" s="82"/>
      <c r="C1059" s="83"/>
      <c r="D1059" s="81">
        <v>660</v>
      </c>
      <c r="E1059" s="81"/>
      <c r="F1059" s="99"/>
      <c r="G1059" s="99"/>
      <c r="H1059" s="80">
        <v>4141</v>
      </c>
      <c r="I1059" s="80"/>
      <c r="J1059" s="80"/>
      <c r="K1059" s="28" t="s">
        <v>94</v>
      </c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100">
        <v>1800</v>
      </c>
      <c r="Z1059" s="100"/>
      <c r="AA1059" s="100"/>
      <c r="AB1059" s="100"/>
      <c r="AC1059" s="100"/>
      <c r="AD1059" s="101"/>
    </row>
    <row r="1060" spans="2:30" s="5" customFormat="1" ht="18" customHeight="1">
      <c r="B1060" s="82"/>
      <c r="C1060" s="83"/>
      <c r="D1060" s="81">
        <v>660</v>
      </c>
      <c r="E1060" s="81"/>
      <c r="F1060" s="99"/>
      <c r="G1060" s="99"/>
      <c r="H1060" s="80">
        <v>4143</v>
      </c>
      <c r="I1060" s="80"/>
      <c r="J1060" s="80"/>
      <c r="K1060" s="28" t="s">
        <v>90</v>
      </c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100">
        <v>4200</v>
      </c>
      <c r="Z1060" s="100"/>
      <c r="AA1060" s="100"/>
      <c r="AB1060" s="100"/>
      <c r="AC1060" s="100"/>
      <c r="AD1060" s="101"/>
    </row>
    <row r="1061" spans="2:30" s="5" customFormat="1" ht="18" customHeight="1">
      <c r="B1061" s="133"/>
      <c r="C1061" s="134"/>
      <c r="D1061" s="153">
        <v>660</v>
      </c>
      <c r="E1061" s="153"/>
      <c r="F1061" s="119"/>
      <c r="G1061" s="119"/>
      <c r="H1061" s="117">
        <v>4149</v>
      </c>
      <c r="I1061" s="117"/>
      <c r="J1061" s="117"/>
      <c r="K1061" s="118" t="s">
        <v>91</v>
      </c>
      <c r="L1061" s="118"/>
      <c r="M1061" s="118"/>
      <c r="N1061" s="118"/>
      <c r="O1061" s="118"/>
      <c r="P1061" s="118"/>
      <c r="Q1061" s="118"/>
      <c r="R1061" s="118"/>
      <c r="S1061" s="118"/>
      <c r="T1061" s="118"/>
      <c r="U1061" s="118"/>
      <c r="V1061" s="118"/>
      <c r="W1061" s="118"/>
      <c r="X1061" s="118"/>
      <c r="Y1061" s="36">
        <v>135000</v>
      </c>
      <c r="Z1061" s="36"/>
      <c r="AA1061" s="36"/>
      <c r="AB1061" s="36"/>
      <c r="AC1061" s="36"/>
      <c r="AD1061" s="37"/>
    </row>
    <row r="1062" spans="2:30" s="5" customFormat="1" ht="18" customHeight="1">
      <c r="B1062" s="76"/>
      <c r="C1062" s="77"/>
      <c r="D1062" s="77"/>
      <c r="E1062" s="77"/>
      <c r="F1062" s="86">
        <v>419</v>
      </c>
      <c r="G1062" s="86"/>
      <c r="H1062" s="96" t="s">
        <v>59</v>
      </c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8"/>
      <c r="Y1062" s="88">
        <f>SUM(Y1063:Y1063)</f>
        <v>15000</v>
      </c>
      <c r="Z1062" s="89"/>
      <c r="AA1062" s="89"/>
      <c r="AB1062" s="89"/>
      <c r="AC1062" s="89"/>
      <c r="AD1062" s="90"/>
    </row>
    <row r="1063" spans="2:30" s="5" customFormat="1" ht="18" customHeight="1">
      <c r="B1063" s="82"/>
      <c r="C1063" s="83"/>
      <c r="D1063" s="159">
        <v>133</v>
      </c>
      <c r="E1063" s="159"/>
      <c r="F1063" s="99"/>
      <c r="G1063" s="99"/>
      <c r="H1063" s="80">
        <v>4193</v>
      </c>
      <c r="I1063" s="80"/>
      <c r="J1063" s="80"/>
      <c r="K1063" s="28" t="s">
        <v>100</v>
      </c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100">
        <v>15000</v>
      </c>
      <c r="Z1063" s="100"/>
      <c r="AA1063" s="100"/>
      <c r="AB1063" s="100"/>
      <c r="AC1063" s="100"/>
      <c r="AD1063" s="101"/>
    </row>
    <row r="1064" spans="2:30" s="5" customFormat="1" ht="18" customHeight="1">
      <c r="B1064" s="76"/>
      <c r="C1064" s="77"/>
      <c r="D1064" s="77"/>
      <c r="E1064" s="77"/>
      <c r="F1064" s="86">
        <v>441</v>
      </c>
      <c r="G1064" s="86"/>
      <c r="H1064" s="103" t="s">
        <v>35</v>
      </c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  <c r="S1064" s="103"/>
      <c r="T1064" s="103"/>
      <c r="U1064" s="103"/>
      <c r="V1064" s="103"/>
      <c r="W1064" s="103"/>
      <c r="X1064" s="103"/>
      <c r="Y1064" s="88">
        <f>SUM(Y1065:Y1065)</f>
        <v>10000</v>
      </c>
      <c r="Z1064" s="89"/>
      <c r="AA1064" s="89"/>
      <c r="AB1064" s="89"/>
      <c r="AC1064" s="89"/>
      <c r="AD1064" s="90"/>
    </row>
    <row r="1065" spans="2:30" s="5" customFormat="1" ht="18" customHeight="1">
      <c r="B1065" s="78"/>
      <c r="C1065" s="79"/>
      <c r="D1065" s="102">
        <v>112</v>
      </c>
      <c r="E1065" s="102"/>
      <c r="F1065" s="87"/>
      <c r="G1065" s="87"/>
      <c r="H1065" s="104">
        <v>4415</v>
      </c>
      <c r="I1065" s="104"/>
      <c r="J1065" s="104"/>
      <c r="K1065" s="28" t="s">
        <v>7</v>
      </c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91">
        <v>10000</v>
      </c>
      <c r="Z1065" s="91"/>
      <c r="AA1065" s="91"/>
      <c r="AB1065" s="91"/>
      <c r="AC1065" s="91"/>
      <c r="AD1065" s="92"/>
    </row>
    <row r="1066" spans="2:30" s="5" customFormat="1" ht="18" customHeight="1">
      <c r="B1066" s="105">
        <v>19</v>
      </c>
      <c r="C1066" s="106"/>
      <c r="D1066" s="109" t="s">
        <v>136</v>
      </c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  <c r="S1066" s="109"/>
      <c r="T1066" s="109"/>
      <c r="U1066" s="109"/>
      <c r="V1066" s="109"/>
      <c r="W1066" s="109"/>
      <c r="X1066" s="109"/>
      <c r="Y1066" s="111">
        <f>Y1046+Y1052+Y1055+Y1058+Y1064+Y1062</f>
        <v>574450</v>
      </c>
      <c r="Z1066" s="112"/>
      <c r="AA1066" s="112"/>
      <c r="AB1066" s="112"/>
      <c r="AC1066" s="112"/>
      <c r="AD1066" s="113"/>
    </row>
    <row r="1067" spans="2:30" s="5" customFormat="1" ht="18" customHeight="1">
      <c r="B1067" s="107"/>
      <c r="C1067" s="108"/>
      <c r="D1067" s="110"/>
      <c r="E1067" s="110"/>
      <c r="F1067" s="110"/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4"/>
      <c r="Z1067" s="115"/>
      <c r="AA1067" s="115"/>
      <c r="AB1067" s="115"/>
      <c r="AC1067" s="115"/>
      <c r="AD1067" s="116"/>
    </row>
    <row r="1068" spans="2:30" s="5" customFormat="1" ht="18" customHeight="1"/>
    <row r="1069" spans="2:30" s="5" customFormat="1" ht="18" customHeight="1"/>
    <row r="1070" spans="2:30" s="5" customFormat="1" ht="18" customHeight="1"/>
    <row r="1071" spans="2:30" s="5" customFormat="1" ht="18" customHeight="1"/>
    <row r="1082" spans="2:30" s="5" customFormat="1" ht="18" customHeight="1"/>
    <row r="1083" spans="2:30" s="5" customFormat="1" ht="18" customHeight="1">
      <c r="B1083" s="145" t="s">
        <v>130</v>
      </c>
      <c r="C1083" s="146"/>
      <c r="D1083" s="146" t="s">
        <v>131</v>
      </c>
      <c r="E1083" s="146"/>
      <c r="F1083" s="146" t="s">
        <v>132</v>
      </c>
      <c r="G1083" s="146"/>
      <c r="H1083" s="146" t="s">
        <v>132</v>
      </c>
      <c r="I1083" s="146"/>
      <c r="J1083" s="149" t="s">
        <v>134</v>
      </c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49"/>
      <c r="U1083" s="149"/>
      <c r="V1083" s="149"/>
      <c r="W1083" s="149"/>
      <c r="X1083" s="149"/>
      <c r="Y1083" s="149" t="s">
        <v>133</v>
      </c>
      <c r="Z1083" s="149"/>
      <c r="AA1083" s="149"/>
      <c r="AB1083" s="149"/>
      <c r="AC1083" s="149"/>
      <c r="AD1083" s="151"/>
    </row>
    <row r="1084" spans="2:30" s="5" customFormat="1" ht="18" customHeight="1">
      <c r="B1084" s="147"/>
      <c r="C1084" s="148"/>
      <c r="D1084" s="148"/>
      <c r="E1084" s="148"/>
      <c r="F1084" s="148"/>
      <c r="G1084" s="148"/>
      <c r="H1084" s="148"/>
      <c r="I1084" s="148"/>
      <c r="J1084" s="150"/>
      <c r="K1084" s="150"/>
      <c r="L1084" s="150"/>
      <c r="M1084" s="150"/>
      <c r="N1084" s="150"/>
      <c r="O1084" s="150"/>
      <c r="P1084" s="150"/>
      <c r="Q1084" s="150"/>
      <c r="R1084" s="150"/>
      <c r="S1084" s="150"/>
      <c r="T1084" s="150"/>
      <c r="U1084" s="150"/>
      <c r="V1084" s="150"/>
      <c r="W1084" s="150"/>
      <c r="X1084" s="150"/>
      <c r="Y1084" s="150"/>
      <c r="Z1084" s="150"/>
      <c r="AA1084" s="150"/>
      <c r="AB1084" s="150"/>
      <c r="AC1084" s="150"/>
      <c r="AD1084" s="152"/>
    </row>
    <row r="1085" spans="2:30" s="5" customFormat="1" ht="24.95" customHeight="1">
      <c r="B1085" s="137">
        <v>20</v>
      </c>
      <c r="C1085" s="138"/>
      <c r="D1085" s="141" t="s">
        <v>154</v>
      </c>
      <c r="E1085" s="141"/>
      <c r="F1085" s="141"/>
      <c r="G1085" s="141"/>
      <c r="H1085" s="141"/>
      <c r="I1085" s="141"/>
      <c r="J1085" s="141"/>
      <c r="K1085" s="141"/>
      <c r="L1085" s="141"/>
      <c r="M1085" s="141"/>
      <c r="N1085" s="141"/>
      <c r="O1085" s="141"/>
      <c r="P1085" s="141"/>
      <c r="Q1085" s="141"/>
      <c r="R1085" s="141"/>
      <c r="S1085" s="141"/>
      <c r="T1085" s="141"/>
      <c r="U1085" s="141"/>
      <c r="V1085" s="141"/>
      <c r="W1085" s="141"/>
      <c r="X1085" s="141"/>
      <c r="Y1085" s="141"/>
      <c r="Z1085" s="141"/>
      <c r="AA1085" s="141"/>
      <c r="AB1085" s="141"/>
      <c r="AC1085" s="141"/>
      <c r="AD1085" s="142"/>
    </row>
    <row r="1086" spans="2:30" s="5" customFormat="1" ht="24.95" customHeight="1">
      <c r="B1086" s="139"/>
      <c r="C1086" s="140"/>
      <c r="D1086" s="143"/>
      <c r="E1086" s="143"/>
      <c r="F1086" s="143"/>
      <c r="G1086" s="143"/>
      <c r="H1086" s="143"/>
      <c r="I1086" s="143"/>
      <c r="J1086" s="143"/>
      <c r="K1086" s="143"/>
      <c r="L1086" s="143"/>
      <c r="M1086" s="143"/>
      <c r="N1086" s="143"/>
      <c r="O1086" s="143"/>
      <c r="P1086" s="143"/>
      <c r="Q1086" s="143"/>
      <c r="R1086" s="143"/>
      <c r="S1086" s="143"/>
      <c r="T1086" s="143"/>
      <c r="U1086" s="143"/>
      <c r="V1086" s="143"/>
      <c r="W1086" s="143"/>
      <c r="X1086" s="143"/>
      <c r="Y1086" s="143"/>
      <c r="Z1086" s="143"/>
      <c r="AA1086" s="143"/>
      <c r="AB1086" s="143"/>
      <c r="AC1086" s="143"/>
      <c r="AD1086" s="144"/>
    </row>
    <row r="1087" spans="2:30" s="5" customFormat="1" ht="18" customHeight="1">
      <c r="B1087" s="76"/>
      <c r="C1087" s="77"/>
      <c r="D1087" s="77"/>
      <c r="E1087" s="77"/>
      <c r="F1087" s="86">
        <v>411</v>
      </c>
      <c r="G1087" s="86"/>
      <c r="H1087" s="103" t="s">
        <v>0</v>
      </c>
      <c r="I1087" s="103"/>
      <c r="J1087" s="103"/>
      <c r="K1087" s="103"/>
      <c r="L1087" s="103"/>
      <c r="M1087" s="103"/>
      <c r="N1087" s="103"/>
      <c r="O1087" s="103"/>
      <c r="P1087" s="103"/>
      <c r="Q1087" s="103"/>
      <c r="R1087" s="103"/>
      <c r="S1087" s="103"/>
      <c r="T1087" s="103"/>
      <c r="U1087" s="103"/>
      <c r="V1087" s="103"/>
      <c r="W1087" s="103"/>
      <c r="X1087" s="103"/>
      <c r="Y1087" s="88">
        <f>SUM(Y1088:Y1092)</f>
        <v>476320</v>
      </c>
      <c r="Z1087" s="89"/>
      <c r="AA1087" s="89"/>
      <c r="AB1087" s="89"/>
      <c r="AC1087" s="89"/>
      <c r="AD1087" s="90"/>
    </row>
    <row r="1088" spans="2:30" s="5" customFormat="1" ht="18" customHeight="1">
      <c r="B1088" s="82"/>
      <c r="C1088" s="83"/>
      <c r="D1088" s="81">
        <v>490</v>
      </c>
      <c r="E1088" s="81"/>
      <c r="F1088" s="99"/>
      <c r="G1088" s="99"/>
      <c r="H1088" s="80">
        <v>4111</v>
      </c>
      <c r="I1088" s="80"/>
      <c r="J1088" s="80"/>
      <c r="K1088" s="28" t="s">
        <v>37</v>
      </c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100">
        <v>276650</v>
      </c>
      <c r="Z1088" s="100"/>
      <c r="AA1088" s="100"/>
      <c r="AB1088" s="100"/>
      <c r="AC1088" s="100"/>
      <c r="AD1088" s="101"/>
    </row>
    <row r="1089" spans="2:30" s="5" customFormat="1" ht="18" customHeight="1">
      <c r="B1089" s="82"/>
      <c r="C1089" s="83"/>
      <c r="D1089" s="81">
        <v>490</v>
      </c>
      <c r="E1089" s="81"/>
      <c r="F1089" s="99"/>
      <c r="G1089" s="99"/>
      <c r="H1089" s="80">
        <v>4112</v>
      </c>
      <c r="I1089" s="80"/>
      <c r="J1089" s="80"/>
      <c r="K1089" s="136" t="s">
        <v>118</v>
      </c>
      <c r="L1089" s="136"/>
      <c r="M1089" s="136"/>
      <c r="N1089" s="136"/>
      <c r="O1089" s="136"/>
      <c r="P1089" s="136"/>
      <c r="Q1089" s="136"/>
      <c r="R1089" s="136"/>
      <c r="S1089" s="136"/>
      <c r="T1089" s="136"/>
      <c r="U1089" s="136"/>
      <c r="V1089" s="136"/>
      <c r="W1089" s="136"/>
      <c r="X1089" s="136"/>
      <c r="Y1089" s="100">
        <v>44450</v>
      </c>
      <c r="Z1089" s="100"/>
      <c r="AA1089" s="100"/>
      <c r="AB1089" s="100"/>
      <c r="AC1089" s="100"/>
      <c r="AD1089" s="101"/>
    </row>
    <row r="1090" spans="2:30" s="5" customFormat="1" ht="18" customHeight="1">
      <c r="B1090" s="82"/>
      <c r="C1090" s="83"/>
      <c r="D1090" s="81">
        <v>490</v>
      </c>
      <c r="E1090" s="81"/>
      <c r="F1090" s="99"/>
      <c r="G1090" s="99"/>
      <c r="H1090" s="80">
        <v>4113</v>
      </c>
      <c r="I1090" s="80"/>
      <c r="J1090" s="80"/>
      <c r="K1090" s="28" t="s">
        <v>53</v>
      </c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100">
        <v>101100</v>
      </c>
      <c r="Z1090" s="100"/>
      <c r="AA1090" s="100"/>
      <c r="AB1090" s="100"/>
      <c r="AC1090" s="100"/>
      <c r="AD1090" s="101"/>
    </row>
    <row r="1091" spans="2:30" s="5" customFormat="1" ht="18" customHeight="1">
      <c r="B1091" s="82"/>
      <c r="C1091" s="83"/>
      <c r="D1091" s="81">
        <v>490</v>
      </c>
      <c r="E1091" s="81"/>
      <c r="F1091" s="99"/>
      <c r="G1091" s="99"/>
      <c r="H1091" s="80">
        <v>4114</v>
      </c>
      <c r="I1091" s="80"/>
      <c r="J1091" s="80"/>
      <c r="K1091" s="28" t="s">
        <v>54</v>
      </c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100">
        <v>47080</v>
      </c>
      <c r="Z1091" s="100"/>
      <c r="AA1091" s="100"/>
      <c r="AB1091" s="100"/>
      <c r="AC1091" s="100"/>
      <c r="AD1091" s="101"/>
    </row>
    <row r="1092" spans="2:30" s="5" customFormat="1" ht="18" customHeight="1">
      <c r="B1092" s="133"/>
      <c r="C1092" s="134"/>
      <c r="D1092" s="120">
        <v>490</v>
      </c>
      <c r="E1092" s="120"/>
      <c r="F1092" s="119"/>
      <c r="G1092" s="119"/>
      <c r="H1092" s="117">
        <v>4115</v>
      </c>
      <c r="I1092" s="117"/>
      <c r="J1092" s="117"/>
      <c r="K1092" s="118" t="s">
        <v>160</v>
      </c>
      <c r="L1092" s="118"/>
      <c r="M1092" s="118"/>
      <c r="N1092" s="118"/>
      <c r="O1092" s="118"/>
      <c r="P1092" s="118"/>
      <c r="Q1092" s="118"/>
      <c r="R1092" s="118"/>
      <c r="S1092" s="118"/>
      <c r="T1092" s="118"/>
      <c r="U1092" s="118"/>
      <c r="V1092" s="118"/>
      <c r="W1092" s="118"/>
      <c r="X1092" s="118"/>
      <c r="Y1092" s="36">
        <v>7040</v>
      </c>
      <c r="Z1092" s="36"/>
      <c r="AA1092" s="36"/>
      <c r="AB1092" s="36"/>
      <c r="AC1092" s="36"/>
      <c r="AD1092" s="37"/>
    </row>
    <row r="1093" spans="2:30" s="5" customFormat="1" ht="18" customHeight="1">
      <c r="B1093" s="76"/>
      <c r="C1093" s="77"/>
      <c r="D1093" s="77"/>
      <c r="E1093" s="77"/>
      <c r="F1093" s="86">
        <v>412</v>
      </c>
      <c r="G1093" s="86"/>
      <c r="H1093" s="103" t="s">
        <v>1</v>
      </c>
      <c r="I1093" s="103"/>
      <c r="J1093" s="103"/>
      <c r="K1093" s="103"/>
      <c r="L1093" s="103"/>
      <c r="M1093" s="103"/>
      <c r="N1093" s="103"/>
      <c r="O1093" s="103"/>
      <c r="P1093" s="103"/>
      <c r="Q1093" s="103"/>
      <c r="R1093" s="103"/>
      <c r="S1093" s="103"/>
      <c r="T1093" s="103"/>
      <c r="U1093" s="103"/>
      <c r="V1093" s="103"/>
      <c r="W1093" s="103"/>
      <c r="X1093" s="103"/>
      <c r="Y1093" s="88">
        <f>SUM(Y1094:Y1095)</f>
        <v>21650</v>
      </c>
      <c r="Z1093" s="89"/>
      <c r="AA1093" s="89"/>
      <c r="AB1093" s="89"/>
      <c r="AC1093" s="89"/>
      <c r="AD1093" s="90"/>
    </row>
    <row r="1094" spans="2:30" s="5" customFormat="1" ht="18" customHeight="1">
      <c r="B1094" s="82"/>
      <c r="C1094" s="83"/>
      <c r="D1094" s="81">
        <v>490</v>
      </c>
      <c r="E1094" s="81"/>
      <c r="F1094" s="99"/>
      <c r="G1094" s="99"/>
      <c r="H1094" s="80">
        <v>4123</v>
      </c>
      <c r="I1094" s="80"/>
      <c r="J1094" s="80"/>
      <c r="K1094" s="28" t="s">
        <v>33</v>
      </c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100">
        <v>21150</v>
      </c>
      <c r="Z1094" s="100"/>
      <c r="AA1094" s="100"/>
      <c r="AB1094" s="100"/>
      <c r="AC1094" s="100"/>
      <c r="AD1094" s="101"/>
    </row>
    <row r="1095" spans="2:30" s="5" customFormat="1" ht="18" customHeight="1">
      <c r="B1095" s="133"/>
      <c r="C1095" s="134"/>
      <c r="D1095" s="120">
        <v>490</v>
      </c>
      <c r="E1095" s="120"/>
      <c r="F1095" s="119"/>
      <c r="G1095" s="119"/>
      <c r="H1095" s="117">
        <v>4127</v>
      </c>
      <c r="I1095" s="117"/>
      <c r="J1095" s="117"/>
      <c r="K1095" s="135" t="s">
        <v>34</v>
      </c>
      <c r="L1095" s="135"/>
      <c r="M1095" s="135"/>
      <c r="N1095" s="135"/>
      <c r="O1095" s="135"/>
      <c r="P1095" s="135"/>
      <c r="Q1095" s="135"/>
      <c r="R1095" s="135"/>
      <c r="S1095" s="135"/>
      <c r="T1095" s="135"/>
      <c r="U1095" s="135"/>
      <c r="V1095" s="135"/>
      <c r="W1095" s="135"/>
      <c r="X1095" s="135"/>
      <c r="Y1095" s="36">
        <v>500</v>
      </c>
      <c r="Z1095" s="36"/>
      <c r="AA1095" s="36"/>
      <c r="AB1095" s="36"/>
      <c r="AC1095" s="36"/>
      <c r="AD1095" s="37"/>
    </row>
    <row r="1096" spans="2:30" s="5" customFormat="1" ht="18" customHeight="1">
      <c r="B1096" s="76"/>
      <c r="C1096" s="77"/>
      <c r="D1096" s="77"/>
      <c r="E1096" s="77"/>
      <c r="F1096" s="86">
        <v>413</v>
      </c>
      <c r="G1096" s="86"/>
      <c r="H1096" s="103" t="s">
        <v>2</v>
      </c>
      <c r="I1096" s="103"/>
      <c r="J1096" s="103"/>
      <c r="K1096" s="103"/>
      <c r="L1096" s="103"/>
      <c r="M1096" s="103"/>
      <c r="N1096" s="103"/>
      <c r="O1096" s="103"/>
      <c r="P1096" s="103"/>
      <c r="Q1096" s="103"/>
      <c r="R1096" s="103"/>
      <c r="S1096" s="103"/>
      <c r="T1096" s="103"/>
      <c r="U1096" s="103"/>
      <c r="V1096" s="103"/>
      <c r="W1096" s="103"/>
      <c r="X1096" s="103"/>
      <c r="Y1096" s="88">
        <f>SUM(Y1097:Y1098)</f>
        <v>7050</v>
      </c>
      <c r="Z1096" s="89"/>
      <c r="AA1096" s="89"/>
      <c r="AB1096" s="89"/>
      <c r="AC1096" s="89"/>
      <c r="AD1096" s="90"/>
    </row>
    <row r="1097" spans="2:30" s="5" customFormat="1" ht="18" customHeight="1">
      <c r="B1097" s="82"/>
      <c r="C1097" s="83"/>
      <c r="D1097" s="81">
        <v>490</v>
      </c>
      <c r="E1097" s="81"/>
      <c r="F1097" s="99"/>
      <c r="G1097" s="99"/>
      <c r="H1097" s="80">
        <v>4131</v>
      </c>
      <c r="I1097" s="80"/>
      <c r="J1097" s="80"/>
      <c r="K1097" s="28" t="s">
        <v>88</v>
      </c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100">
        <v>6600</v>
      </c>
      <c r="Z1097" s="100"/>
      <c r="AA1097" s="100"/>
      <c r="AB1097" s="100"/>
      <c r="AC1097" s="100"/>
      <c r="AD1097" s="101"/>
    </row>
    <row r="1098" spans="2:30" s="5" customFormat="1" ht="18" customHeight="1">
      <c r="B1098" s="133"/>
      <c r="C1098" s="134"/>
      <c r="D1098" s="120">
        <v>490</v>
      </c>
      <c r="E1098" s="120"/>
      <c r="F1098" s="119"/>
      <c r="G1098" s="119"/>
      <c r="H1098" s="117">
        <v>4133</v>
      </c>
      <c r="I1098" s="117"/>
      <c r="J1098" s="117"/>
      <c r="K1098" s="135" t="s">
        <v>89</v>
      </c>
      <c r="L1098" s="135"/>
      <c r="M1098" s="135"/>
      <c r="N1098" s="135"/>
      <c r="O1098" s="135"/>
      <c r="P1098" s="135"/>
      <c r="Q1098" s="135"/>
      <c r="R1098" s="135"/>
      <c r="S1098" s="135"/>
      <c r="T1098" s="135"/>
      <c r="U1098" s="135"/>
      <c r="V1098" s="135"/>
      <c r="W1098" s="135"/>
      <c r="X1098" s="135"/>
      <c r="Y1098" s="36">
        <v>450</v>
      </c>
      <c r="Z1098" s="36"/>
      <c r="AA1098" s="36"/>
      <c r="AB1098" s="36"/>
      <c r="AC1098" s="36"/>
      <c r="AD1098" s="37"/>
    </row>
    <row r="1099" spans="2:30" s="5" customFormat="1" ht="18" customHeight="1">
      <c r="B1099" s="76"/>
      <c r="C1099" s="77"/>
      <c r="D1099" s="77"/>
      <c r="E1099" s="77"/>
      <c r="F1099" s="86">
        <v>414</v>
      </c>
      <c r="G1099" s="86"/>
      <c r="H1099" s="103" t="s">
        <v>92</v>
      </c>
      <c r="I1099" s="103"/>
      <c r="J1099" s="103"/>
      <c r="K1099" s="103"/>
      <c r="L1099" s="103"/>
      <c r="M1099" s="103"/>
      <c r="N1099" s="103"/>
      <c r="O1099" s="103"/>
      <c r="P1099" s="103"/>
      <c r="Q1099" s="103"/>
      <c r="R1099" s="103"/>
      <c r="S1099" s="103"/>
      <c r="T1099" s="103"/>
      <c r="U1099" s="103"/>
      <c r="V1099" s="103"/>
      <c r="W1099" s="103"/>
      <c r="X1099" s="103"/>
      <c r="Y1099" s="88">
        <f>SUM(Y1100:Y1104)</f>
        <v>133700</v>
      </c>
      <c r="Z1099" s="89"/>
      <c r="AA1099" s="89"/>
      <c r="AB1099" s="89"/>
      <c r="AC1099" s="89"/>
      <c r="AD1099" s="90"/>
    </row>
    <row r="1100" spans="2:30" s="5" customFormat="1" ht="18" customHeight="1">
      <c r="B1100" s="82"/>
      <c r="C1100" s="83"/>
      <c r="D1100" s="81">
        <v>490</v>
      </c>
      <c r="E1100" s="81"/>
      <c r="F1100" s="99"/>
      <c r="G1100" s="99"/>
      <c r="H1100" s="80">
        <v>4141</v>
      </c>
      <c r="I1100" s="80"/>
      <c r="J1100" s="80"/>
      <c r="K1100" s="28" t="s">
        <v>94</v>
      </c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100">
        <v>1000</v>
      </c>
      <c r="Z1100" s="100"/>
      <c r="AA1100" s="100"/>
      <c r="AB1100" s="100"/>
      <c r="AC1100" s="100"/>
      <c r="AD1100" s="101"/>
    </row>
    <row r="1101" spans="2:30" s="5" customFormat="1" ht="18" customHeight="1">
      <c r="B1101" s="82"/>
      <c r="C1101" s="83"/>
      <c r="D1101" s="81">
        <v>490</v>
      </c>
      <c r="E1101" s="81"/>
      <c r="F1101" s="99"/>
      <c r="G1101" s="99"/>
      <c r="H1101" s="80">
        <v>4143</v>
      </c>
      <c r="I1101" s="80"/>
      <c r="J1101" s="80"/>
      <c r="K1101" s="28" t="s">
        <v>90</v>
      </c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100">
        <v>4700</v>
      </c>
      <c r="Z1101" s="100"/>
      <c r="AA1101" s="100"/>
      <c r="AB1101" s="100"/>
      <c r="AC1101" s="100"/>
      <c r="AD1101" s="101"/>
    </row>
    <row r="1102" spans="2:30" s="5" customFormat="1" ht="18" customHeight="1">
      <c r="B1102" s="82"/>
      <c r="C1102" s="83"/>
      <c r="D1102" s="81">
        <v>490</v>
      </c>
      <c r="E1102" s="81"/>
      <c r="F1102" s="99"/>
      <c r="G1102" s="99"/>
      <c r="H1102" s="80">
        <v>4147</v>
      </c>
      <c r="I1102" s="80"/>
      <c r="J1102" s="80"/>
      <c r="K1102" s="28" t="s">
        <v>95</v>
      </c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100">
        <v>20000</v>
      </c>
      <c r="Z1102" s="100"/>
      <c r="AA1102" s="100"/>
      <c r="AB1102" s="100"/>
      <c r="AC1102" s="100"/>
      <c r="AD1102" s="101"/>
    </row>
    <row r="1103" spans="2:30" s="5" customFormat="1" ht="18" customHeight="1">
      <c r="B1103" s="82"/>
      <c r="C1103" s="83"/>
      <c r="D1103" s="81">
        <v>490</v>
      </c>
      <c r="E1103" s="81"/>
      <c r="F1103" s="99"/>
      <c r="G1103" s="99"/>
      <c r="H1103" s="80">
        <v>4148</v>
      </c>
      <c r="I1103" s="80"/>
      <c r="J1103" s="80"/>
      <c r="K1103" s="28" t="s">
        <v>99</v>
      </c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100">
        <v>3000</v>
      </c>
      <c r="Z1103" s="100"/>
      <c r="AA1103" s="100"/>
      <c r="AB1103" s="100"/>
      <c r="AC1103" s="100"/>
      <c r="AD1103" s="101"/>
    </row>
    <row r="1104" spans="2:30" s="5" customFormat="1" ht="18" customHeight="1">
      <c r="B1104" s="133"/>
      <c r="C1104" s="134"/>
      <c r="D1104" s="120">
        <v>490</v>
      </c>
      <c r="E1104" s="120"/>
      <c r="F1104" s="119"/>
      <c r="G1104" s="119"/>
      <c r="H1104" s="117">
        <v>4149</v>
      </c>
      <c r="I1104" s="117"/>
      <c r="J1104" s="117"/>
      <c r="K1104" s="118" t="s">
        <v>91</v>
      </c>
      <c r="L1104" s="118"/>
      <c r="M1104" s="118"/>
      <c r="N1104" s="118"/>
      <c r="O1104" s="118"/>
      <c r="P1104" s="118"/>
      <c r="Q1104" s="118"/>
      <c r="R1104" s="118"/>
      <c r="S1104" s="118"/>
      <c r="T1104" s="118"/>
      <c r="U1104" s="118"/>
      <c r="V1104" s="118"/>
      <c r="W1104" s="118"/>
      <c r="X1104" s="118"/>
      <c r="Y1104" s="36">
        <v>105000</v>
      </c>
      <c r="Z1104" s="36"/>
      <c r="AA1104" s="36"/>
      <c r="AB1104" s="36"/>
      <c r="AC1104" s="36"/>
      <c r="AD1104" s="37"/>
    </row>
    <row r="1105" spans="2:30" s="5" customFormat="1" ht="18" customHeight="1">
      <c r="B1105" s="76"/>
      <c r="C1105" s="77"/>
      <c r="D1105" s="77"/>
      <c r="E1105" s="77"/>
      <c r="F1105" s="86">
        <v>441</v>
      </c>
      <c r="G1105" s="86"/>
      <c r="H1105" s="103" t="s">
        <v>35</v>
      </c>
      <c r="I1105" s="103"/>
      <c r="J1105" s="103"/>
      <c r="K1105" s="103"/>
      <c r="L1105" s="103"/>
      <c r="M1105" s="103"/>
      <c r="N1105" s="103"/>
      <c r="O1105" s="103"/>
      <c r="P1105" s="103"/>
      <c r="Q1105" s="103"/>
      <c r="R1105" s="103"/>
      <c r="S1105" s="103"/>
      <c r="T1105" s="103"/>
      <c r="U1105" s="103"/>
      <c r="V1105" s="103"/>
      <c r="W1105" s="103"/>
      <c r="X1105" s="103"/>
      <c r="Y1105" s="88">
        <f>SUM(Y1106:Y1106)</f>
        <v>6500</v>
      </c>
      <c r="Z1105" s="89"/>
      <c r="AA1105" s="89"/>
      <c r="AB1105" s="89"/>
      <c r="AC1105" s="89"/>
      <c r="AD1105" s="90"/>
    </row>
    <row r="1106" spans="2:30" s="5" customFormat="1" ht="18" customHeight="1">
      <c r="B1106" s="78"/>
      <c r="C1106" s="79"/>
      <c r="D1106" s="102">
        <v>112</v>
      </c>
      <c r="E1106" s="102"/>
      <c r="F1106" s="87"/>
      <c r="G1106" s="87"/>
      <c r="H1106" s="104">
        <v>4415</v>
      </c>
      <c r="I1106" s="104"/>
      <c r="J1106" s="104"/>
      <c r="K1106" s="28" t="s">
        <v>7</v>
      </c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91">
        <v>6500</v>
      </c>
      <c r="Z1106" s="91"/>
      <c r="AA1106" s="91"/>
      <c r="AB1106" s="91"/>
      <c r="AC1106" s="91"/>
      <c r="AD1106" s="92"/>
    </row>
    <row r="1107" spans="2:30" s="5" customFormat="1" ht="18" customHeight="1">
      <c r="B1107" s="105">
        <v>20</v>
      </c>
      <c r="C1107" s="106"/>
      <c r="D1107" s="109" t="s">
        <v>136</v>
      </c>
      <c r="E1107" s="109"/>
      <c r="F1107" s="109"/>
      <c r="G1107" s="109"/>
      <c r="H1107" s="109"/>
      <c r="I1107" s="109"/>
      <c r="J1107" s="109"/>
      <c r="K1107" s="109"/>
      <c r="L1107" s="109"/>
      <c r="M1107" s="109"/>
      <c r="N1107" s="109"/>
      <c r="O1107" s="109"/>
      <c r="P1107" s="109"/>
      <c r="Q1107" s="109"/>
      <c r="R1107" s="109"/>
      <c r="S1107" s="109"/>
      <c r="T1107" s="109"/>
      <c r="U1107" s="109"/>
      <c r="V1107" s="109"/>
      <c r="W1107" s="109"/>
      <c r="X1107" s="109"/>
      <c r="Y1107" s="111">
        <f>Y1087+Y1093+Y1096+Y1099+Y1105</f>
        <v>645220</v>
      </c>
      <c r="Z1107" s="112"/>
      <c r="AA1107" s="112"/>
      <c r="AB1107" s="112"/>
      <c r="AC1107" s="112"/>
      <c r="AD1107" s="113"/>
    </row>
    <row r="1108" spans="2:30" s="5" customFormat="1" ht="18" customHeight="1">
      <c r="B1108" s="107"/>
      <c r="C1108" s="108"/>
      <c r="D1108" s="110"/>
      <c r="E1108" s="110"/>
      <c r="F1108" s="110"/>
      <c r="G1108" s="110"/>
      <c r="H1108" s="110"/>
      <c r="I1108" s="110"/>
      <c r="J1108" s="110"/>
      <c r="K1108" s="110"/>
      <c r="L1108" s="110"/>
      <c r="M1108" s="110"/>
      <c r="N1108" s="110"/>
      <c r="O1108" s="110"/>
      <c r="P1108" s="110"/>
      <c r="Q1108" s="110"/>
      <c r="R1108" s="110"/>
      <c r="S1108" s="110"/>
      <c r="T1108" s="110"/>
      <c r="U1108" s="110"/>
      <c r="V1108" s="110"/>
      <c r="W1108" s="110"/>
      <c r="X1108" s="110"/>
      <c r="Y1108" s="114"/>
      <c r="Z1108" s="115"/>
      <c r="AA1108" s="115"/>
      <c r="AB1108" s="115"/>
      <c r="AC1108" s="115"/>
      <c r="AD1108" s="116"/>
    </row>
    <row r="1123" spans="2:30" s="5" customFormat="1" ht="18" customHeight="1"/>
    <row r="1124" spans="2:30" s="5" customFormat="1" ht="18" customHeight="1">
      <c r="B1124" s="145" t="s">
        <v>130</v>
      </c>
      <c r="C1124" s="146"/>
      <c r="D1124" s="146" t="s">
        <v>131</v>
      </c>
      <c r="E1124" s="146"/>
      <c r="F1124" s="146" t="s">
        <v>132</v>
      </c>
      <c r="G1124" s="146"/>
      <c r="H1124" s="146" t="s">
        <v>132</v>
      </c>
      <c r="I1124" s="146"/>
      <c r="J1124" s="149" t="s">
        <v>134</v>
      </c>
      <c r="K1124" s="149"/>
      <c r="L1124" s="149"/>
      <c r="M1124" s="149"/>
      <c r="N1124" s="149"/>
      <c r="O1124" s="149"/>
      <c r="P1124" s="149"/>
      <c r="Q1124" s="149"/>
      <c r="R1124" s="149"/>
      <c r="S1124" s="149"/>
      <c r="T1124" s="149"/>
      <c r="U1124" s="149"/>
      <c r="V1124" s="149"/>
      <c r="W1124" s="149"/>
      <c r="X1124" s="149"/>
      <c r="Y1124" s="149" t="s">
        <v>133</v>
      </c>
      <c r="Z1124" s="149"/>
      <c r="AA1124" s="149"/>
      <c r="AB1124" s="149"/>
      <c r="AC1124" s="149"/>
      <c r="AD1124" s="151"/>
    </row>
    <row r="1125" spans="2:30" s="5" customFormat="1" ht="18" customHeight="1">
      <c r="B1125" s="147"/>
      <c r="C1125" s="148"/>
      <c r="D1125" s="148"/>
      <c r="E1125" s="148"/>
      <c r="F1125" s="148"/>
      <c r="G1125" s="148"/>
      <c r="H1125" s="148"/>
      <c r="I1125" s="148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  <c r="U1125" s="150"/>
      <c r="V1125" s="150"/>
      <c r="W1125" s="150"/>
      <c r="X1125" s="150"/>
      <c r="Y1125" s="150"/>
      <c r="Z1125" s="150"/>
      <c r="AA1125" s="150"/>
      <c r="AB1125" s="150"/>
      <c r="AC1125" s="150"/>
      <c r="AD1125" s="152"/>
    </row>
    <row r="1126" spans="2:30" s="5" customFormat="1" ht="24.95" customHeight="1">
      <c r="B1126" s="137">
        <v>21</v>
      </c>
      <c r="C1126" s="138"/>
      <c r="D1126" s="141" t="s">
        <v>64</v>
      </c>
      <c r="E1126" s="141"/>
      <c r="F1126" s="141"/>
      <c r="G1126" s="141"/>
      <c r="H1126" s="141"/>
      <c r="I1126" s="141"/>
      <c r="J1126" s="141"/>
      <c r="K1126" s="141"/>
      <c r="L1126" s="141"/>
      <c r="M1126" s="141"/>
      <c r="N1126" s="141"/>
      <c r="O1126" s="141"/>
      <c r="P1126" s="141"/>
      <c r="Q1126" s="141"/>
      <c r="R1126" s="141"/>
      <c r="S1126" s="141"/>
      <c r="T1126" s="141"/>
      <c r="U1126" s="141"/>
      <c r="V1126" s="141"/>
      <c r="W1126" s="141"/>
      <c r="X1126" s="141"/>
      <c r="Y1126" s="141"/>
      <c r="Z1126" s="141"/>
      <c r="AA1126" s="141"/>
      <c r="AB1126" s="141"/>
      <c r="AC1126" s="141"/>
      <c r="AD1126" s="142"/>
    </row>
    <row r="1127" spans="2:30" s="5" customFormat="1" ht="24.95" customHeight="1">
      <c r="B1127" s="139"/>
      <c r="C1127" s="140"/>
      <c r="D1127" s="143"/>
      <c r="E1127" s="143"/>
      <c r="F1127" s="143"/>
      <c r="G1127" s="143"/>
      <c r="H1127" s="143"/>
      <c r="I1127" s="143"/>
      <c r="J1127" s="143"/>
      <c r="K1127" s="143"/>
      <c r="L1127" s="143"/>
      <c r="M1127" s="143"/>
      <c r="N1127" s="143"/>
      <c r="O1127" s="143"/>
      <c r="P1127" s="143"/>
      <c r="Q1127" s="143"/>
      <c r="R1127" s="143"/>
      <c r="S1127" s="143"/>
      <c r="T1127" s="143"/>
      <c r="U1127" s="143"/>
      <c r="V1127" s="143"/>
      <c r="W1127" s="143"/>
      <c r="X1127" s="143"/>
      <c r="Y1127" s="143"/>
      <c r="Z1127" s="143"/>
      <c r="AA1127" s="143"/>
      <c r="AB1127" s="143"/>
      <c r="AC1127" s="143"/>
      <c r="AD1127" s="144"/>
    </row>
    <row r="1128" spans="2:30" s="5" customFormat="1" ht="18" customHeight="1">
      <c r="B1128" s="76"/>
      <c r="C1128" s="77"/>
      <c r="D1128" s="77"/>
      <c r="E1128" s="77"/>
      <c r="F1128" s="86">
        <v>411</v>
      </c>
      <c r="G1128" s="86"/>
      <c r="H1128" s="103" t="s">
        <v>0</v>
      </c>
      <c r="I1128" s="103"/>
      <c r="J1128" s="103"/>
      <c r="K1128" s="103"/>
      <c r="L1128" s="103"/>
      <c r="M1128" s="103"/>
      <c r="N1128" s="103"/>
      <c r="O1128" s="103"/>
      <c r="P1128" s="103"/>
      <c r="Q1128" s="103"/>
      <c r="R1128" s="103"/>
      <c r="S1128" s="103"/>
      <c r="T1128" s="103"/>
      <c r="U1128" s="103"/>
      <c r="V1128" s="103"/>
      <c r="W1128" s="103"/>
      <c r="X1128" s="103"/>
      <c r="Y1128" s="88">
        <f>SUM(Y1129:Y1133)</f>
        <v>853730</v>
      </c>
      <c r="Z1128" s="89"/>
      <c r="AA1128" s="89"/>
      <c r="AB1128" s="89"/>
      <c r="AC1128" s="89"/>
      <c r="AD1128" s="90"/>
    </row>
    <row r="1129" spans="2:30" s="5" customFormat="1" ht="18" customHeight="1">
      <c r="B1129" s="82"/>
      <c r="C1129" s="83"/>
      <c r="D1129" s="81">
        <v>485</v>
      </c>
      <c r="E1129" s="81"/>
      <c r="F1129" s="99"/>
      <c r="G1129" s="99"/>
      <c r="H1129" s="80">
        <v>4111</v>
      </c>
      <c r="I1129" s="80"/>
      <c r="J1129" s="80"/>
      <c r="K1129" s="28" t="s">
        <v>37</v>
      </c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100">
        <v>497500</v>
      </c>
      <c r="Z1129" s="100"/>
      <c r="AA1129" s="100"/>
      <c r="AB1129" s="100"/>
      <c r="AC1129" s="100"/>
      <c r="AD1129" s="101"/>
    </row>
    <row r="1130" spans="2:30" s="5" customFormat="1" ht="18" customHeight="1">
      <c r="B1130" s="82"/>
      <c r="C1130" s="83"/>
      <c r="D1130" s="81">
        <v>485</v>
      </c>
      <c r="E1130" s="81"/>
      <c r="F1130" s="99"/>
      <c r="G1130" s="99"/>
      <c r="H1130" s="80">
        <v>4112</v>
      </c>
      <c r="I1130" s="80"/>
      <c r="J1130" s="80"/>
      <c r="K1130" s="136" t="s">
        <v>118</v>
      </c>
      <c r="L1130" s="136"/>
      <c r="M1130" s="136"/>
      <c r="N1130" s="136"/>
      <c r="O1130" s="136"/>
      <c r="P1130" s="136"/>
      <c r="Q1130" s="136"/>
      <c r="R1130" s="136"/>
      <c r="S1130" s="136"/>
      <c r="T1130" s="136"/>
      <c r="U1130" s="136"/>
      <c r="V1130" s="136"/>
      <c r="W1130" s="136"/>
      <c r="X1130" s="136"/>
      <c r="Y1130" s="100">
        <v>76700</v>
      </c>
      <c r="Z1130" s="100"/>
      <c r="AA1130" s="100"/>
      <c r="AB1130" s="100"/>
      <c r="AC1130" s="100"/>
      <c r="AD1130" s="101"/>
    </row>
    <row r="1131" spans="2:30" s="5" customFormat="1" ht="18" customHeight="1">
      <c r="B1131" s="82"/>
      <c r="C1131" s="83"/>
      <c r="D1131" s="81">
        <v>485</v>
      </c>
      <c r="E1131" s="81"/>
      <c r="F1131" s="99"/>
      <c r="G1131" s="99"/>
      <c r="H1131" s="80">
        <v>4113</v>
      </c>
      <c r="I1131" s="80"/>
      <c r="J1131" s="80"/>
      <c r="K1131" s="28" t="s">
        <v>53</v>
      </c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100">
        <v>181730</v>
      </c>
      <c r="Z1131" s="100"/>
      <c r="AA1131" s="100"/>
      <c r="AB1131" s="100"/>
      <c r="AC1131" s="100"/>
      <c r="AD1131" s="101"/>
    </row>
    <row r="1132" spans="2:30" s="5" customFormat="1" ht="18" customHeight="1">
      <c r="B1132" s="82"/>
      <c r="C1132" s="83"/>
      <c r="D1132" s="81">
        <v>485</v>
      </c>
      <c r="E1132" s="81"/>
      <c r="F1132" s="99"/>
      <c r="G1132" s="99"/>
      <c r="H1132" s="80">
        <v>4114</v>
      </c>
      <c r="I1132" s="80"/>
      <c r="J1132" s="80"/>
      <c r="K1132" s="28" t="s">
        <v>54</v>
      </c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100">
        <v>85240</v>
      </c>
      <c r="Z1132" s="100"/>
      <c r="AA1132" s="100"/>
      <c r="AB1132" s="100"/>
      <c r="AC1132" s="100"/>
      <c r="AD1132" s="101"/>
    </row>
    <row r="1133" spans="2:30" s="5" customFormat="1" ht="18" customHeight="1">
      <c r="B1133" s="133"/>
      <c r="C1133" s="134"/>
      <c r="D1133" s="120">
        <v>485</v>
      </c>
      <c r="E1133" s="120"/>
      <c r="F1133" s="119"/>
      <c r="G1133" s="119"/>
      <c r="H1133" s="117">
        <v>4115</v>
      </c>
      <c r="I1133" s="117"/>
      <c r="J1133" s="117"/>
      <c r="K1133" s="118" t="s">
        <v>160</v>
      </c>
      <c r="L1133" s="118"/>
      <c r="M1133" s="118"/>
      <c r="N1133" s="118"/>
      <c r="O1133" s="118"/>
      <c r="P1133" s="118"/>
      <c r="Q1133" s="118"/>
      <c r="R1133" s="118"/>
      <c r="S1133" s="118"/>
      <c r="T1133" s="118"/>
      <c r="U1133" s="118"/>
      <c r="V1133" s="118"/>
      <c r="W1133" s="118"/>
      <c r="X1133" s="118"/>
      <c r="Y1133" s="36">
        <v>12560</v>
      </c>
      <c r="Z1133" s="36"/>
      <c r="AA1133" s="36"/>
      <c r="AB1133" s="36"/>
      <c r="AC1133" s="36"/>
      <c r="AD1133" s="37"/>
    </row>
    <row r="1134" spans="2:30" s="5" customFormat="1" ht="18" customHeight="1">
      <c r="B1134" s="76"/>
      <c r="C1134" s="77"/>
      <c r="D1134" s="77"/>
      <c r="E1134" s="77"/>
      <c r="F1134" s="86">
        <v>412</v>
      </c>
      <c r="G1134" s="86"/>
      <c r="H1134" s="103" t="s">
        <v>1</v>
      </c>
      <c r="I1134" s="103"/>
      <c r="J1134" s="103"/>
      <c r="K1134" s="103"/>
      <c r="L1134" s="103"/>
      <c r="M1134" s="103"/>
      <c r="N1134" s="103"/>
      <c r="O1134" s="103"/>
      <c r="P1134" s="103"/>
      <c r="Q1134" s="103"/>
      <c r="R1134" s="103"/>
      <c r="S1134" s="103"/>
      <c r="T1134" s="103"/>
      <c r="U1134" s="103"/>
      <c r="V1134" s="103"/>
      <c r="W1134" s="103"/>
      <c r="X1134" s="103"/>
      <c r="Y1134" s="88">
        <f>SUM(Y1135:Y1136)</f>
        <v>37800</v>
      </c>
      <c r="Z1134" s="89"/>
      <c r="AA1134" s="89"/>
      <c r="AB1134" s="89"/>
      <c r="AC1134" s="89"/>
      <c r="AD1134" s="90"/>
    </row>
    <row r="1135" spans="2:30" s="5" customFormat="1" ht="18" customHeight="1">
      <c r="B1135" s="82"/>
      <c r="C1135" s="83"/>
      <c r="D1135" s="81">
        <v>485</v>
      </c>
      <c r="E1135" s="81"/>
      <c r="F1135" s="99"/>
      <c r="G1135" s="99"/>
      <c r="H1135" s="80">
        <v>4123</v>
      </c>
      <c r="I1135" s="80"/>
      <c r="J1135" s="80"/>
      <c r="K1135" s="28" t="s">
        <v>33</v>
      </c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100">
        <v>37300</v>
      </c>
      <c r="Z1135" s="100"/>
      <c r="AA1135" s="100"/>
      <c r="AB1135" s="100"/>
      <c r="AC1135" s="100"/>
      <c r="AD1135" s="101"/>
    </row>
    <row r="1136" spans="2:30" s="5" customFormat="1" ht="18" customHeight="1">
      <c r="B1136" s="133"/>
      <c r="C1136" s="134"/>
      <c r="D1136" s="120">
        <v>485</v>
      </c>
      <c r="E1136" s="120"/>
      <c r="F1136" s="119"/>
      <c r="G1136" s="119"/>
      <c r="H1136" s="117">
        <v>4127</v>
      </c>
      <c r="I1136" s="117"/>
      <c r="J1136" s="117"/>
      <c r="K1136" s="135" t="s">
        <v>34</v>
      </c>
      <c r="L1136" s="135"/>
      <c r="M1136" s="135"/>
      <c r="N1136" s="135"/>
      <c r="O1136" s="135"/>
      <c r="P1136" s="135"/>
      <c r="Q1136" s="135"/>
      <c r="R1136" s="135"/>
      <c r="S1136" s="135"/>
      <c r="T1136" s="135"/>
      <c r="U1136" s="135"/>
      <c r="V1136" s="135"/>
      <c r="W1136" s="135"/>
      <c r="X1136" s="135"/>
      <c r="Y1136" s="36">
        <v>500</v>
      </c>
      <c r="Z1136" s="36"/>
      <c r="AA1136" s="36"/>
      <c r="AB1136" s="36"/>
      <c r="AC1136" s="36"/>
      <c r="AD1136" s="37"/>
    </row>
    <row r="1137" spans="2:30" s="5" customFormat="1" ht="18" customHeight="1">
      <c r="B1137" s="76"/>
      <c r="C1137" s="77"/>
      <c r="D1137" s="77"/>
      <c r="E1137" s="77"/>
      <c r="F1137" s="86">
        <v>413</v>
      </c>
      <c r="G1137" s="86"/>
      <c r="H1137" s="103" t="s">
        <v>2</v>
      </c>
      <c r="I1137" s="103"/>
      <c r="J1137" s="103"/>
      <c r="K1137" s="103"/>
      <c r="L1137" s="103"/>
      <c r="M1137" s="103"/>
      <c r="N1137" s="103"/>
      <c r="O1137" s="103"/>
      <c r="P1137" s="103"/>
      <c r="Q1137" s="103"/>
      <c r="R1137" s="103"/>
      <c r="S1137" s="103"/>
      <c r="T1137" s="103"/>
      <c r="U1137" s="103"/>
      <c r="V1137" s="103"/>
      <c r="W1137" s="103"/>
      <c r="X1137" s="103"/>
      <c r="Y1137" s="88">
        <f>SUM(Y1138:Y1139)</f>
        <v>45950</v>
      </c>
      <c r="Z1137" s="89"/>
      <c r="AA1137" s="89"/>
      <c r="AB1137" s="89"/>
      <c r="AC1137" s="89"/>
      <c r="AD1137" s="90"/>
    </row>
    <row r="1138" spans="2:30" s="5" customFormat="1" ht="18" customHeight="1">
      <c r="B1138" s="82"/>
      <c r="C1138" s="83"/>
      <c r="D1138" s="81">
        <v>485</v>
      </c>
      <c r="E1138" s="81"/>
      <c r="F1138" s="99"/>
      <c r="G1138" s="99"/>
      <c r="H1138" s="80">
        <v>4131</v>
      </c>
      <c r="I1138" s="80"/>
      <c r="J1138" s="80"/>
      <c r="K1138" s="28" t="s">
        <v>88</v>
      </c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100">
        <v>45500</v>
      </c>
      <c r="Z1138" s="100"/>
      <c r="AA1138" s="100"/>
      <c r="AB1138" s="100"/>
      <c r="AC1138" s="100"/>
      <c r="AD1138" s="101"/>
    </row>
    <row r="1139" spans="2:30" s="5" customFormat="1" ht="18" customHeight="1">
      <c r="B1139" s="133"/>
      <c r="C1139" s="134"/>
      <c r="D1139" s="120">
        <v>485</v>
      </c>
      <c r="E1139" s="120"/>
      <c r="F1139" s="119"/>
      <c r="G1139" s="119"/>
      <c r="H1139" s="117">
        <v>4133</v>
      </c>
      <c r="I1139" s="117"/>
      <c r="J1139" s="117"/>
      <c r="K1139" s="135" t="s">
        <v>89</v>
      </c>
      <c r="L1139" s="135"/>
      <c r="M1139" s="135"/>
      <c r="N1139" s="135"/>
      <c r="O1139" s="135"/>
      <c r="P1139" s="135"/>
      <c r="Q1139" s="135"/>
      <c r="R1139" s="135"/>
      <c r="S1139" s="135"/>
      <c r="T1139" s="135"/>
      <c r="U1139" s="135"/>
      <c r="V1139" s="135"/>
      <c r="W1139" s="135"/>
      <c r="X1139" s="135"/>
      <c r="Y1139" s="36">
        <v>450</v>
      </c>
      <c r="Z1139" s="36"/>
      <c r="AA1139" s="36"/>
      <c r="AB1139" s="36"/>
      <c r="AC1139" s="36"/>
      <c r="AD1139" s="37"/>
    </row>
    <row r="1140" spans="2:30" s="5" customFormat="1" ht="18" customHeight="1">
      <c r="B1140" s="76"/>
      <c r="C1140" s="77"/>
      <c r="D1140" s="77"/>
      <c r="E1140" s="77"/>
      <c r="F1140" s="86">
        <v>414</v>
      </c>
      <c r="G1140" s="86"/>
      <c r="H1140" s="103" t="s">
        <v>92</v>
      </c>
      <c r="I1140" s="103"/>
      <c r="J1140" s="103"/>
      <c r="K1140" s="103"/>
      <c r="L1140" s="103"/>
      <c r="M1140" s="103"/>
      <c r="N1140" s="103"/>
      <c r="O1140" s="103"/>
      <c r="P1140" s="103"/>
      <c r="Q1140" s="103"/>
      <c r="R1140" s="103"/>
      <c r="S1140" s="103"/>
      <c r="T1140" s="103"/>
      <c r="U1140" s="103"/>
      <c r="V1140" s="103"/>
      <c r="W1140" s="103"/>
      <c r="X1140" s="103"/>
      <c r="Y1140" s="88">
        <f>SUM(Y1141:Y1143)</f>
        <v>36600</v>
      </c>
      <c r="Z1140" s="89"/>
      <c r="AA1140" s="89"/>
      <c r="AB1140" s="89"/>
      <c r="AC1140" s="89"/>
      <c r="AD1140" s="90"/>
    </row>
    <row r="1141" spans="2:30" s="5" customFormat="1" ht="18" customHeight="1">
      <c r="B1141" s="82"/>
      <c r="C1141" s="83"/>
      <c r="D1141" s="81">
        <v>485</v>
      </c>
      <c r="E1141" s="81"/>
      <c r="F1141" s="99"/>
      <c r="G1141" s="99"/>
      <c r="H1141" s="80">
        <v>4141</v>
      </c>
      <c r="I1141" s="80"/>
      <c r="J1141" s="80"/>
      <c r="K1141" s="28" t="s">
        <v>94</v>
      </c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100">
        <v>900</v>
      </c>
      <c r="Z1141" s="100"/>
      <c r="AA1141" s="100"/>
      <c r="AB1141" s="100"/>
      <c r="AC1141" s="100"/>
      <c r="AD1141" s="101"/>
    </row>
    <row r="1142" spans="2:30" s="5" customFormat="1" ht="18" customHeight="1">
      <c r="B1142" s="82"/>
      <c r="C1142" s="83"/>
      <c r="D1142" s="81">
        <v>485</v>
      </c>
      <c r="E1142" s="81"/>
      <c r="F1142" s="99"/>
      <c r="G1142" s="99"/>
      <c r="H1142" s="80">
        <v>4143</v>
      </c>
      <c r="I1142" s="80"/>
      <c r="J1142" s="80"/>
      <c r="K1142" s="28" t="s">
        <v>90</v>
      </c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100">
        <v>5700</v>
      </c>
      <c r="Z1142" s="100"/>
      <c r="AA1142" s="100"/>
      <c r="AB1142" s="100"/>
      <c r="AC1142" s="100"/>
      <c r="AD1142" s="101"/>
    </row>
    <row r="1143" spans="2:30" s="5" customFormat="1" ht="18" customHeight="1">
      <c r="B1143" s="133"/>
      <c r="C1143" s="134"/>
      <c r="D1143" s="120">
        <v>485</v>
      </c>
      <c r="E1143" s="120"/>
      <c r="F1143" s="119"/>
      <c r="G1143" s="119"/>
      <c r="H1143" s="117">
        <v>4149</v>
      </c>
      <c r="I1143" s="117"/>
      <c r="J1143" s="117"/>
      <c r="K1143" s="118" t="s">
        <v>91</v>
      </c>
      <c r="L1143" s="118"/>
      <c r="M1143" s="118"/>
      <c r="N1143" s="118"/>
      <c r="O1143" s="118"/>
      <c r="P1143" s="118"/>
      <c r="Q1143" s="118"/>
      <c r="R1143" s="118"/>
      <c r="S1143" s="118"/>
      <c r="T1143" s="118"/>
      <c r="U1143" s="118"/>
      <c r="V1143" s="118"/>
      <c r="W1143" s="118"/>
      <c r="X1143" s="118"/>
      <c r="Y1143" s="36">
        <v>30000</v>
      </c>
      <c r="Z1143" s="36"/>
      <c r="AA1143" s="36"/>
      <c r="AB1143" s="36"/>
      <c r="AC1143" s="36"/>
      <c r="AD1143" s="37"/>
    </row>
    <row r="1144" spans="2:30" s="5" customFormat="1" ht="18" customHeight="1">
      <c r="B1144" s="76"/>
      <c r="C1144" s="77"/>
      <c r="D1144" s="77"/>
      <c r="E1144" s="77"/>
      <c r="F1144" s="86">
        <v>417</v>
      </c>
      <c r="G1144" s="86"/>
      <c r="H1144" s="103" t="s">
        <v>96</v>
      </c>
      <c r="I1144" s="103"/>
      <c r="J1144" s="103"/>
      <c r="K1144" s="103"/>
      <c r="L1144" s="103"/>
      <c r="M1144" s="103"/>
      <c r="N1144" s="103"/>
      <c r="O1144" s="103"/>
      <c r="P1144" s="103"/>
      <c r="Q1144" s="103"/>
      <c r="R1144" s="103"/>
      <c r="S1144" s="103"/>
      <c r="T1144" s="103"/>
      <c r="U1144" s="103"/>
      <c r="V1144" s="103"/>
      <c r="W1144" s="103"/>
      <c r="X1144" s="103"/>
      <c r="Y1144" s="88">
        <f>SUM(Y1145:Y1145)</f>
        <v>9100</v>
      </c>
      <c r="Z1144" s="89"/>
      <c r="AA1144" s="89"/>
      <c r="AB1144" s="89"/>
      <c r="AC1144" s="89"/>
      <c r="AD1144" s="90"/>
    </row>
    <row r="1145" spans="2:30" s="5" customFormat="1" ht="18" customHeight="1">
      <c r="B1145" s="78"/>
      <c r="C1145" s="79"/>
      <c r="D1145" s="102">
        <v>485</v>
      </c>
      <c r="E1145" s="102"/>
      <c r="F1145" s="87"/>
      <c r="G1145" s="87"/>
      <c r="H1145" s="104">
        <v>4171</v>
      </c>
      <c r="I1145" s="104"/>
      <c r="J1145" s="104"/>
      <c r="K1145" s="28" t="s">
        <v>104</v>
      </c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91">
        <v>9100</v>
      </c>
      <c r="Z1145" s="91"/>
      <c r="AA1145" s="91"/>
      <c r="AB1145" s="91"/>
      <c r="AC1145" s="91"/>
      <c r="AD1145" s="92"/>
    </row>
    <row r="1146" spans="2:30" s="5" customFormat="1" ht="18" customHeight="1">
      <c r="B1146" s="76"/>
      <c r="C1146" s="77"/>
      <c r="D1146" s="77"/>
      <c r="E1146" s="77"/>
      <c r="F1146" s="86">
        <v>441</v>
      </c>
      <c r="G1146" s="86"/>
      <c r="H1146" s="103" t="s">
        <v>35</v>
      </c>
      <c r="I1146" s="103"/>
      <c r="J1146" s="103"/>
      <c r="K1146" s="103"/>
      <c r="L1146" s="103"/>
      <c r="M1146" s="103"/>
      <c r="N1146" s="103"/>
      <c r="O1146" s="103"/>
      <c r="P1146" s="103"/>
      <c r="Q1146" s="103"/>
      <c r="R1146" s="103"/>
      <c r="S1146" s="103"/>
      <c r="T1146" s="103"/>
      <c r="U1146" s="103"/>
      <c r="V1146" s="103"/>
      <c r="W1146" s="103"/>
      <c r="X1146" s="103"/>
      <c r="Y1146" s="88">
        <f>SUM(Y1147:Y1147)</f>
        <v>6000</v>
      </c>
      <c r="Z1146" s="89"/>
      <c r="AA1146" s="89"/>
      <c r="AB1146" s="89"/>
      <c r="AC1146" s="89"/>
      <c r="AD1146" s="90"/>
    </row>
    <row r="1147" spans="2:30" s="5" customFormat="1" ht="18" customHeight="1">
      <c r="B1147" s="78"/>
      <c r="C1147" s="79"/>
      <c r="D1147" s="102">
        <v>112</v>
      </c>
      <c r="E1147" s="102"/>
      <c r="F1147" s="87"/>
      <c r="G1147" s="87"/>
      <c r="H1147" s="104">
        <v>4415</v>
      </c>
      <c r="I1147" s="104"/>
      <c r="J1147" s="104"/>
      <c r="K1147" s="28" t="s">
        <v>7</v>
      </c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91">
        <v>6000</v>
      </c>
      <c r="Z1147" s="91"/>
      <c r="AA1147" s="91"/>
      <c r="AB1147" s="91"/>
      <c r="AC1147" s="91"/>
      <c r="AD1147" s="92"/>
    </row>
    <row r="1148" spans="2:30" s="5" customFormat="1" ht="18" customHeight="1">
      <c r="B1148" s="105">
        <v>21</v>
      </c>
      <c r="C1148" s="106"/>
      <c r="D1148" s="109" t="s">
        <v>136</v>
      </c>
      <c r="E1148" s="109"/>
      <c r="F1148" s="109"/>
      <c r="G1148" s="109"/>
      <c r="H1148" s="109"/>
      <c r="I1148" s="109"/>
      <c r="J1148" s="109"/>
      <c r="K1148" s="109"/>
      <c r="L1148" s="109"/>
      <c r="M1148" s="109"/>
      <c r="N1148" s="109"/>
      <c r="O1148" s="109"/>
      <c r="P1148" s="109"/>
      <c r="Q1148" s="109"/>
      <c r="R1148" s="109"/>
      <c r="S1148" s="109"/>
      <c r="T1148" s="109"/>
      <c r="U1148" s="109"/>
      <c r="V1148" s="109"/>
      <c r="W1148" s="109"/>
      <c r="X1148" s="109"/>
      <c r="Y1148" s="111">
        <f>Y1128+Y1134+Y1137+Y1140+Y1146+Y1144</f>
        <v>989180</v>
      </c>
      <c r="Z1148" s="112"/>
      <c r="AA1148" s="112"/>
      <c r="AB1148" s="112"/>
      <c r="AC1148" s="112"/>
      <c r="AD1148" s="113"/>
    </row>
    <row r="1149" spans="2:30" s="5" customFormat="1" ht="18" customHeight="1">
      <c r="B1149" s="107"/>
      <c r="C1149" s="108"/>
      <c r="D1149" s="110"/>
      <c r="E1149" s="110"/>
      <c r="F1149" s="110"/>
      <c r="G1149" s="110"/>
      <c r="H1149" s="110"/>
      <c r="I1149" s="110"/>
      <c r="J1149" s="110"/>
      <c r="K1149" s="110"/>
      <c r="L1149" s="110"/>
      <c r="M1149" s="110"/>
      <c r="N1149" s="110"/>
      <c r="O1149" s="110"/>
      <c r="P1149" s="110"/>
      <c r="Q1149" s="110"/>
      <c r="R1149" s="110"/>
      <c r="S1149" s="110"/>
      <c r="T1149" s="110"/>
      <c r="U1149" s="110"/>
      <c r="V1149" s="110"/>
      <c r="W1149" s="110"/>
      <c r="X1149" s="110"/>
      <c r="Y1149" s="114"/>
      <c r="Z1149" s="115"/>
      <c r="AA1149" s="115"/>
      <c r="AB1149" s="115"/>
      <c r="AC1149" s="115"/>
      <c r="AD1149" s="116"/>
    </row>
    <row r="1165" spans="2:30" s="5" customFormat="1" ht="18" customHeight="1">
      <c r="B1165" s="145" t="s">
        <v>130</v>
      </c>
      <c r="C1165" s="146"/>
      <c r="D1165" s="146" t="s">
        <v>131</v>
      </c>
      <c r="E1165" s="146"/>
      <c r="F1165" s="146" t="s">
        <v>132</v>
      </c>
      <c r="G1165" s="146"/>
      <c r="H1165" s="146" t="s">
        <v>132</v>
      </c>
      <c r="I1165" s="146"/>
      <c r="J1165" s="149" t="s">
        <v>134</v>
      </c>
      <c r="K1165" s="149"/>
      <c r="L1165" s="149"/>
      <c r="M1165" s="149"/>
      <c r="N1165" s="149"/>
      <c r="O1165" s="149"/>
      <c r="P1165" s="149"/>
      <c r="Q1165" s="149"/>
      <c r="R1165" s="149"/>
      <c r="S1165" s="149"/>
      <c r="T1165" s="149"/>
      <c r="U1165" s="149"/>
      <c r="V1165" s="149"/>
      <c r="W1165" s="149"/>
      <c r="X1165" s="149"/>
      <c r="Y1165" s="149" t="s">
        <v>133</v>
      </c>
      <c r="Z1165" s="149"/>
      <c r="AA1165" s="149"/>
      <c r="AB1165" s="149"/>
      <c r="AC1165" s="149"/>
      <c r="AD1165" s="151"/>
    </row>
    <row r="1166" spans="2:30" s="5" customFormat="1" ht="18" customHeight="1">
      <c r="B1166" s="147"/>
      <c r="C1166" s="148"/>
      <c r="D1166" s="148"/>
      <c r="E1166" s="148"/>
      <c r="F1166" s="148"/>
      <c r="G1166" s="148"/>
      <c r="H1166" s="148"/>
      <c r="I1166" s="148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  <c r="U1166" s="150"/>
      <c r="V1166" s="150"/>
      <c r="W1166" s="150"/>
      <c r="X1166" s="150"/>
      <c r="Y1166" s="150"/>
      <c r="Z1166" s="150"/>
      <c r="AA1166" s="150"/>
      <c r="AB1166" s="150"/>
      <c r="AC1166" s="150"/>
      <c r="AD1166" s="152"/>
    </row>
    <row r="1167" spans="2:30" s="5" customFormat="1" ht="18" customHeight="1">
      <c r="B1167" s="137">
        <v>22</v>
      </c>
      <c r="C1167" s="138"/>
      <c r="D1167" s="141" t="s">
        <v>61</v>
      </c>
      <c r="E1167" s="141"/>
      <c r="F1167" s="141"/>
      <c r="G1167" s="141"/>
      <c r="H1167" s="141"/>
      <c r="I1167" s="141"/>
      <c r="J1167" s="141"/>
      <c r="K1167" s="141"/>
      <c r="L1167" s="141"/>
      <c r="M1167" s="141"/>
      <c r="N1167" s="141"/>
      <c r="O1167" s="141"/>
      <c r="P1167" s="141"/>
      <c r="Q1167" s="141"/>
      <c r="R1167" s="141"/>
      <c r="S1167" s="141"/>
      <c r="T1167" s="141"/>
      <c r="U1167" s="141"/>
      <c r="V1167" s="141"/>
      <c r="W1167" s="141"/>
      <c r="X1167" s="141"/>
      <c r="Y1167" s="141"/>
      <c r="Z1167" s="141"/>
      <c r="AA1167" s="141"/>
      <c r="AB1167" s="141"/>
      <c r="AC1167" s="141"/>
      <c r="AD1167" s="142"/>
    </row>
    <row r="1168" spans="2:30" s="5" customFormat="1" ht="18" customHeight="1">
      <c r="B1168" s="139"/>
      <c r="C1168" s="140"/>
      <c r="D1168" s="143"/>
      <c r="E1168" s="143"/>
      <c r="F1168" s="143"/>
      <c r="G1168" s="143"/>
      <c r="H1168" s="143"/>
      <c r="I1168" s="143"/>
      <c r="J1168" s="143"/>
      <c r="K1168" s="143"/>
      <c r="L1168" s="143"/>
      <c r="M1168" s="143"/>
      <c r="N1168" s="143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3"/>
      <c r="Z1168" s="143"/>
      <c r="AA1168" s="143"/>
      <c r="AB1168" s="143"/>
      <c r="AC1168" s="143"/>
      <c r="AD1168" s="144"/>
    </row>
    <row r="1169" spans="2:30" s="5" customFormat="1" ht="18" customHeight="1">
      <c r="B1169" s="76"/>
      <c r="C1169" s="77"/>
      <c r="D1169" s="77"/>
      <c r="E1169" s="77"/>
      <c r="F1169" s="86">
        <v>411</v>
      </c>
      <c r="G1169" s="86"/>
      <c r="H1169" s="103" t="s">
        <v>0</v>
      </c>
      <c r="I1169" s="103"/>
      <c r="J1169" s="103"/>
      <c r="K1169" s="103"/>
      <c r="L1169" s="103"/>
      <c r="M1169" s="103"/>
      <c r="N1169" s="103"/>
      <c r="O1169" s="103"/>
      <c r="P1169" s="103"/>
      <c r="Q1169" s="103"/>
      <c r="R1169" s="103"/>
      <c r="S1169" s="103"/>
      <c r="T1169" s="103"/>
      <c r="U1169" s="103"/>
      <c r="V1169" s="103"/>
      <c r="W1169" s="103"/>
      <c r="X1169" s="103"/>
      <c r="Y1169" s="88">
        <f>SUM(Y1170:Y1174)</f>
        <v>836700</v>
      </c>
      <c r="Z1169" s="89"/>
      <c r="AA1169" s="89"/>
      <c r="AB1169" s="89"/>
      <c r="AC1169" s="89"/>
      <c r="AD1169" s="90"/>
    </row>
    <row r="1170" spans="2:30" s="5" customFormat="1" ht="18" customHeight="1">
      <c r="B1170" s="82"/>
      <c r="C1170" s="83"/>
      <c r="D1170" s="81">
        <v>133</v>
      </c>
      <c r="E1170" s="81"/>
      <c r="F1170" s="99"/>
      <c r="G1170" s="99"/>
      <c r="H1170" s="80">
        <v>4111</v>
      </c>
      <c r="I1170" s="80"/>
      <c r="J1170" s="80"/>
      <c r="K1170" s="28" t="s">
        <v>37</v>
      </c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100">
        <v>494500</v>
      </c>
      <c r="Z1170" s="100"/>
      <c r="AA1170" s="100"/>
      <c r="AB1170" s="100"/>
      <c r="AC1170" s="100"/>
      <c r="AD1170" s="101"/>
    </row>
    <row r="1171" spans="2:30" s="5" customFormat="1" ht="18" customHeight="1">
      <c r="B1171" s="82"/>
      <c r="C1171" s="83"/>
      <c r="D1171" s="81">
        <v>133</v>
      </c>
      <c r="E1171" s="81"/>
      <c r="F1171" s="99"/>
      <c r="G1171" s="99"/>
      <c r="H1171" s="80">
        <v>4112</v>
      </c>
      <c r="I1171" s="80"/>
      <c r="J1171" s="80"/>
      <c r="K1171" s="136" t="s">
        <v>118</v>
      </c>
      <c r="L1171" s="136"/>
      <c r="M1171" s="136"/>
      <c r="N1171" s="136"/>
      <c r="O1171" s="136"/>
      <c r="P1171" s="136"/>
      <c r="Q1171" s="136"/>
      <c r="R1171" s="136"/>
      <c r="S1171" s="136"/>
      <c r="T1171" s="136"/>
      <c r="U1171" s="136"/>
      <c r="V1171" s="136"/>
      <c r="W1171" s="136"/>
      <c r="X1171" s="136"/>
      <c r="Y1171" s="100">
        <v>69100</v>
      </c>
      <c r="Z1171" s="100"/>
      <c r="AA1171" s="100"/>
      <c r="AB1171" s="100"/>
      <c r="AC1171" s="100"/>
      <c r="AD1171" s="101"/>
    </row>
    <row r="1172" spans="2:30" s="5" customFormat="1" ht="18" customHeight="1">
      <c r="B1172" s="82"/>
      <c r="C1172" s="83"/>
      <c r="D1172" s="81">
        <v>133</v>
      </c>
      <c r="E1172" s="81"/>
      <c r="F1172" s="99"/>
      <c r="G1172" s="99"/>
      <c r="H1172" s="80">
        <v>4113</v>
      </c>
      <c r="I1172" s="80"/>
      <c r="J1172" s="80"/>
      <c r="K1172" s="28" t="s">
        <v>53</v>
      </c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100">
        <v>177300</v>
      </c>
      <c r="Z1172" s="100"/>
      <c r="AA1172" s="100"/>
      <c r="AB1172" s="100"/>
      <c r="AC1172" s="100"/>
      <c r="AD1172" s="101"/>
    </row>
    <row r="1173" spans="2:30" s="5" customFormat="1" ht="18" customHeight="1">
      <c r="B1173" s="82"/>
      <c r="C1173" s="83"/>
      <c r="D1173" s="81">
        <v>133</v>
      </c>
      <c r="E1173" s="81"/>
      <c r="F1173" s="99"/>
      <c r="G1173" s="99"/>
      <c r="H1173" s="80">
        <v>4114</v>
      </c>
      <c r="I1173" s="80"/>
      <c r="J1173" s="80"/>
      <c r="K1173" s="28" t="s">
        <v>54</v>
      </c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100">
        <v>85300</v>
      </c>
      <c r="Z1173" s="100"/>
      <c r="AA1173" s="100"/>
      <c r="AB1173" s="100"/>
      <c r="AC1173" s="100"/>
      <c r="AD1173" s="101"/>
    </row>
    <row r="1174" spans="2:30" s="5" customFormat="1" ht="18" customHeight="1">
      <c r="B1174" s="133"/>
      <c r="C1174" s="134"/>
      <c r="D1174" s="120">
        <v>133</v>
      </c>
      <c r="E1174" s="120"/>
      <c r="F1174" s="119"/>
      <c r="G1174" s="119"/>
      <c r="H1174" s="117">
        <v>4115</v>
      </c>
      <c r="I1174" s="117"/>
      <c r="J1174" s="117"/>
      <c r="K1174" s="118" t="s">
        <v>160</v>
      </c>
      <c r="L1174" s="118"/>
      <c r="M1174" s="118"/>
      <c r="N1174" s="118"/>
      <c r="O1174" s="118"/>
      <c r="P1174" s="118"/>
      <c r="Q1174" s="118"/>
      <c r="R1174" s="118"/>
      <c r="S1174" s="118"/>
      <c r="T1174" s="118"/>
      <c r="U1174" s="118"/>
      <c r="V1174" s="118"/>
      <c r="W1174" s="118"/>
      <c r="X1174" s="118"/>
      <c r="Y1174" s="36">
        <v>10500</v>
      </c>
      <c r="Z1174" s="36"/>
      <c r="AA1174" s="36"/>
      <c r="AB1174" s="36"/>
      <c r="AC1174" s="36"/>
      <c r="AD1174" s="37"/>
    </row>
    <row r="1175" spans="2:30" s="5" customFormat="1" ht="18" customHeight="1">
      <c r="B1175" s="76"/>
      <c r="C1175" s="77"/>
      <c r="D1175" s="77"/>
      <c r="E1175" s="77"/>
      <c r="F1175" s="86">
        <v>412</v>
      </c>
      <c r="G1175" s="86"/>
      <c r="H1175" s="103" t="s">
        <v>1</v>
      </c>
      <c r="I1175" s="103"/>
      <c r="J1175" s="103"/>
      <c r="K1175" s="103"/>
      <c r="L1175" s="103"/>
      <c r="M1175" s="103"/>
      <c r="N1175" s="103"/>
      <c r="O1175" s="103"/>
      <c r="P1175" s="103"/>
      <c r="Q1175" s="103"/>
      <c r="R1175" s="103"/>
      <c r="S1175" s="103"/>
      <c r="T1175" s="103"/>
      <c r="U1175" s="103"/>
      <c r="V1175" s="103"/>
      <c r="W1175" s="103"/>
      <c r="X1175" s="103"/>
      <c r="Y1175" s="88">
        <f>SUM(Y1176:Y1177)</f>
        <v>52500</v>
      </c>
      <c r="Z1175" s="89"/>
      <c r="AA1175" s="89"/>
      <c r="AB1175" s="89"/>
      <c r="AC1175" s="89"/>
      <c r="AD1175" s="90"/>
    </row>
    <row r="1176" spans="2:30" s="5" customFormat="1" ht="18" customHeight="1">
      <c r="B1176" s="82"/>
      <c r="C1176" s="83"/>
      <c r="D1176" s="81">
        <v>133</v>
      </c>
      <c r="E1176" s="81"/>
      <c r="F1176" s="99"/>
      <c r="G1176" s="99"/>
      <c r="H1176" s="80">
        <v>4123</v>
      </c>
      <c r="I1176" s="80"/>
      <c r="J1176" s="80"/>
      <c r="K1176" s="28" t="s">
        <v>33</v>
      </c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100">
        <v>52000</v>
      </c>
      <c r="Z1176" s="100"/>
      <c r="AA1176" s="100"/>
      <c r="AB1176" s="100"/>
      <c r="AC1176" s="100"/>
      <c r="AD1176" s="101"/>
    </row>
    <row r="1177" spans="2:30" s="5" customFormat="1" ht="18" customHeight="1">
      <c r="B1177" s="133"/>
      <c r="C1177" s="134"/>
      <c r="D1177" s="120">
        <v>133</v>
      </c>
      <c r="E1177" s="120"/>
      <c r="F1177" s="119"/>
      <c r="G1177" s="119"/>
      <c r="H1177" s="117">
        <v>4127</v>
      </c>
      <c r="I1177" s="117"/>
      <c r="J1177" s="117"/>
      <c r="K1177" s="135" t="s">
        <v>34</v>
      </c>
      <c r="L1177" s="135"/>
      <c r="M1177" s="135"/>
      <c r="N1177" s="135"/>
      <c r="O1177" s="135"/>
      <c r="P1177" s="135"/>
      <c r="Q1177" s="135"/>
      <c r="R1177" s="135"/>
      <c r="S1177" s="135"/>
      <c r="T1177" s="135"/>
      <c r="U1177" s="135"/>
      <c r="V1177" s="135"/>
      <c r="W1177" s="135"/>
      <c r="X1177" s="135"/>
      <c r="Y1177" s="36">
        <v>500</v>
      </c>
      <c r="Z1177" s="36"/>
      <c r="AA1177" s="36"/>
      <c r="AB1177" s="36"/>
      <c r="AC1177" s="36"/>
      <c r="AD1177" s="37"/>
    </row>
    <row r="1178" spans="2:30" s="5" customFormat="1" ht="18" customHeight="1">
      <c r="B1178" s="76"/>
      <c r="C1178" s="77"/>
      <c r="D1178" s="77"/>
      <c r="E1178" s="77"/>
      <c r="F1178" s="86">
        <v>413</v>
      </c>
      <c r="G1178" s="86"/>
      <c r="H1178" s="103" t="s">
        <v>2</v>
      </c>
      <c r="I1178" s="103"/>
      <c r="J1178" s="103"/>
      <c r="K1178" s="103"/>
      <c r="L1178" s="103"/>
      <c r="M1178" s="103"/>
      <c r="N1178" s="103"/>
      <c r="O1178" s="103"/>
      <c r="P1178" s="103"/>
      <c r="Q1178" s="103"/>
      <c r="R1178" s="103"/>
      <c r="S1178" s="103"/>
      <c r="T1178" s="103"/>
      <c r="U1178" s="103"/>
      <c r="V1178" s="103"/>
      <c r="W1178" s="103"/>
      <c r="X1178" s="103"/>
      <c r="Y1178" s="88">
        <f>SUM(Y1179:Y1182)</f>
        <v>516300</v>
      </c>
      <c r="Z1178" s="89"/>
      <c r="AA1178" s="89"/>
      <c r="AB1178" s="89"/>
      <c r="AC1178" s="89"/>
      <c r="AD1178" s="90"/>
    </row>
    <row r="1179" spans="2:30" s="5" customFormat="1" ht="18" customHeight="1">
      <c r="B1179" s="93"/>
      <c r="C1179" s="94"/>
      <c r="D1179" s="81">
        <v>133</v>
      </c>
      <c r="E1179" s="81"/>
      <c r="F1179" s="95"/>
      <c r="G1179" s="95"/>
      <c r="H1179" s="80">
        <v>4131</v>
      </c>
      <c r="I1179" s="80"/>
      <c r="J1179" s="80"/>
      <c r="K1179" s="28" t="s">
        <v>88</v>
      </c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100">
        <v>39300</v>
      </c>
      <c r="Z1179" s="100"/>
      <c r="AA1179" s="100"/>
      <c r="AB1179" s="100"/>
      <c r="AC1179" s="100"/>
      <c r="AD1179" s="101"/>
    </row>
    <row r="1180" spans="2:30" s="5" customFormat="1" ht="18" customHeight="1">
      <c r="B1180" s="93"/>
      <c r="C1180" s="94"/>
      <c r="D1180" s="81">
        <v>133</v>
      </c>
      <c r="E1180" s="81"/>
      <c r="F1180" s="95"/>
      <c r="G1180" s="95"/>
      <c r="H1180" s="80">
        <v>4133</v>
      </c>
      <c r="I1180" s="80"/>
      <c r="J1180" s="80"/>
      <c r="K1180" s="28" t="s">
        <v>89</v>
      </c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100">
        <v>7000</v>
      </c>
      <c r="Z1180" s="100"/>
      <c r="AA1180" s="100"/>
      <c r="AB1180" s="100"/>
      <c r="AC1180" s="100"/>
      <c r="AD1180" s="101"/>
    </row>
    <row r="1181" spans="2:30" s="5" customFormat="1" ht="18" customHeight="1">
      <c r="B1181" s="82"/>
      <c r="C1181" s="83"/>
      <c r="D1181" s="81">
        <v>435</v>
      </c>
      <c r="E1181" s="81"/>
      <c r="F1181" s="99"/>
      <c r="G1181" s="99"/>
      <c r="H1181" s="80">
        <v>4134</v>
      </c>
      <c r="I1181" s="80"/>
      <c r="J1181" s="80"/>
      <c r="K1181" s="28" t="s">
        <v>10</v>
      </c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100">
        <v>250000</v>
      </c>
      <c r="Z1181" s="100"/>
      <c r="AA1181" s="100"/>
      <c r="AB1181" s="100"/>
      <c r="AC1181" s="100"/>
      <c r="AD1181" s="101"/>
    </row>
    <row r="1182" spans="2:30" s="5" customFormat="1" ht="18" customHeight="1">
      <c r="B1182" s="133"/>
      <c r="C1182" s="134"/>
      <c r="D1182" s="120">
        <v>434</v>
      </c>
      <c r="E1182" s="120"/>
      <c r="F1182" s="119"/>
      <c r="G1182" s="119"/>
      <c r="H1182" s="117">
        <v>4135</v>
      </c>
      <c r="I1182" s="117"/>
      <c r="J1182" s="117"/>
      <c r="K1182" s="135" t="s">
        <v>93</v>
      </c>
      <c r="L1182" s="135"/>
      <c r="M1182" s="135"/>
      <c r="N1182" s="135"/>
      <c r="O1182" s="135"/>
      <c r="P1182" s="135"/>
      <c r="Q1182" s="135"/>
      <c r="R1182" s="135"/>
      <c r="S1182" s="135"/>
      <c r="T1182" s="135"/>
      <c r="U1182" s="135"/>
      <c r="V1182" s="135"/>
      <c r="W1182" s="135"/>
      <c r="X1182" s="135"/>
      <c r="Y1182" s="36">
        <v>220000</v>
      </c>
      <c r="Z1182" s="36"/>
      <c r="AA1182" s="36"/>
      <c r="AB1182" s="36"/>
      <c r="AC1182" s="36"/>
      <c r="AD1182" s="37"/>
    </row>
    <row r="1183" spans="2:30" s="5" customFormat="1" ht="18" customHeight="1">
      <c r="B1183" s="76"/>
      <c r="C1183" s="77"/>
      <c r="D1183" s="77"/>
      <c r="E1183" s="77"/>
      <c r="F1183" s="86">
        <v>414</v>
      </c>
      <c r="G1183" s="86"/>
      <c r="H1183" s="103" t="s">
        <v>92</v>
      </c>
      <c r="I1183" s="103"/>
      <c r="J1183" s="103"/>
      <c r="K1183" s="103"/>
      <c r="L1183" s="103"/>
      <c r="M1183" s="103"/>
      <c r="N1183" s="103"/>
      <c r="O1183" s="103"/>
      <c r="P1183" s="103"/>
      <c r="Q1183" s="103"/>
      <c r="R1183" s="103"/>
      <c r="S1183" s="103"/>
      <c r="T1183" s="103"/>
      <c r="U1183" s="103"/>
      <c r="V1183" s="103"/>
      <c r="W1183" s="103"/>
      <c r="X1183" s="103"/>
      <c r="Y1183" s="88">
        <f>SUM(Y1184:Y1186)</f>
        <v>69600</v>
      </c>
      <c r="Z1183" s="89"/>
      <c r="AA1183" s="89"/>
      <c r="AB1183" s="89"/>
      <c r="AC1183" s="89"/>
      <c r="AD1183" s="90"/>
    </row>
    <row r="1184" spans="2:30" s="5" customFormat="1" ht="18" customHeight="1">
      <c r="B1184" s="93"/>
      <c r="C1184" s="94"/>
      <c r="D1184" s="81">
        <v>133</v>
      </c>
      <c r="E1184" s="81"/>
      <c r="F1184" s="95"/>
      <c r="G1184" s="95"/>
      <c r="H1184" s="80">
        <v>4141</v>
      </c>
      <c r="I1184" s="80"/>
      <c r="J1184" s="80"/>
      <c r="K1184" s="28" t="s">
        <v>94</v>
      </c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100">
        <v>1600</v>
      </c>
      <c r="Z1184" s="100"/>
      <c r="AA1184" s="100"/>
      <c r="AB1184" s="100"/>
      <c r="AC1184" s="100"/>
      <c r="AD1184" s="101"/>
    </row>
    <row r="1185" spans="2:30" s="5" customFormat="1" ht="18" customHeight="1">
      <c r="B1185" s="82"/>
      <c r="C1185" s="83"/>
      <c r="D1185" s="81">
        <v>133</v>
      </c>
      <c r="E1185" s="81"/>
      <c r="F1185" s="99"/>
      <c r="G1185" s="99"/>
      <c r="H1185" s="80">
        <v>4143</v>
      </c>
      <c r="I1185" s="80"/>
      <c r="J1185" s="80"/>
      <c r="K1185" s="28" t="s">
        <v>90</v>
      </c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100">
        <v>24700</v>
      </c>
      <c r="Z1185" s="100"/>
      <c r="AA1185" s="100"/>
      <c r="AB1185" s="100"/>
      <c r="AC1185" s="100"/>
      <c r="AD1185" s="101"/>
    </row>
    <row r="1186" spans="2:30" s="5" customFormat="1" ht="18" customHeight="1">
      <c r="B1186" s="133"/>
      <c r="C1186" s="134"/>
      <c r="D1186" s="120">
        <v>133</v>
      </c>
      <c r="E1186" s="120"/>
      <c r="F1186" s="119"/>
      <c r="G1186" s="119"/>
      <c r="H1186" s="117">
        <v>4149</v>
      </c>
      <c r="I1186" s="117"/>
      <c r="J1186" s="117"/>
      <c r="K1186" s="118" t="s">
        <v>91</v>
      </c>
      <c r="L1186" s="118"/>
      <c r="M1186" s="118"/>
      <c r="N1186" s="118"/>
      <c r="O1186" s="118"/>
      <c r="P1186" s="118"/>
      <c r="Q1186" s="118"/>
      <c r="R1186" s="118"/>
      <c r="S1186" s="118"/>
      <c r="T1186" s="118"/>
      <c r="U1186" s="118"/>
      <c r="V1186" s="118"/>
      <c r="W1186" s="118"/>
      <c r="X1186" s="118"/>
      <c r="Y1186" s="36">
        <v>43300</v>
      </c>
      <c r="Z1186" s="36"/>
      <c r="AA1186" s="36"/>
      <c r="AB1186" s="36"/>
      <c r="AC1186" s="36"/>
      <c r="AD1186" s="37"/>
    </row>
    <row r="1187" spans="2:30" s="5" customFormat="1" ht="18" customHeight="1">
      <c r="B1187" s="76"/>
      <c r="C1187" s="77"/>
      <c r="D1187" s="77"/>
      <c r="E1187" s="77"/>
      <c r="F1187" s="86">
        <v>415</v>
      </c>
      <c r="G1187" s="86"/>
      <c r="H1187" s="103" t="s">
        <v>57</v>
      </c>
      <c r="I1187" s="103"/>
      <c r="J1187" s="103"/>
      <c r="K1187" s="103"/>
      <c r="L1187" s="103"/>
      <c r="M1187" s="103"/>
      <c r="N1187" s="103"/>
      <c r="O1187" s="103"/>
      <c r="P1187" s="103"/>
      <c r="Q1187" s="103"/>
      <c r="R1187" s="103"/>
      <c r="S1187" s="103"/>
      <c r="T1187" s="103"/>
      <c r="U1187" s="103"/>
      <c r="V1187" s="103"/>
      <c r="W1187" s="103"/>
      <c r="X1187" s="103"/>
      <c r="Y1187" s="88">
        <f>SUM(Y1188:Y1189)</f>
        <v>258000</v>
      </c>
      <c r="Z1187" s="89"/>
      <c r="AA1187" s="89"/>
      <c r="AB1187" s="89"/>
      <c r="AC1187" s="89"/>
      <c r="AD1187" s="90"/>
    </row>
    <row r="1188" spans="2:30" s="5" customFormat="1" ht="18" customHeight="1">
      <c r="B1188" s="93"/>
      <c r="C1188" s="94"/>
      <c r="D1188" s="81">
        <v>133</v>
      </c>
      <c r="E1188" s="81"/>
      <c r="F1188" s="95"/>
      <c r="G1188" s="95"/>
      <c r="H1188" s="80">
        <v>4152</v>
      </c>
      <c r="I1188" s="80"/>
      <c r="J1188" s="80"/>
      <c r="K1188" s="28" t="s">
        <v>123</v>
      </c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100">
        <v>170000</v>
      </c>
      <c r="Z1188" s="100"/>
      <c r="AA1188" s="100"/>
      <c r="AB1188" s="100"/>
      <c r="AC1188" s="100"/>
      <c r="AD1188" s="101"/>
    </row>
    <row r="1189" spans="2:30" s="5" customFormat="1" ht="18" customHeight="1">
      <c r="B1189" s="82"/>
      <c r="C1189" s="83"/>
      <c r="D1189" s="81">
        <v>133</v>
      </c>
      <c r="E1189" s="81"/>
      <c r="F1189" s="99"/>
      <c r="G1189" s="99"/>
      <c r="H1189" s="80">
        <v>4154</v>
      </c>
      <c r="I1189" s="80"/>
      <c r="J1189" s="80"/>
      <c r="K1189" s="28" t="s">
        <v>77</v>
      </c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100">
        <v>88000</v>
      </c>
      <c r="Z1189" s="100"/>
      <c r="AA1189" s="100"/>
      <c r="AB1189" s="100"/>
      <c r="AC1189" s="100"/>
      <c r="AD1189" s="101"/>
    </row>
    <row r="1190" spans="2:30" s="5" customFormat="1" ht="18" customHeight="1">
      <c r="B1190" s="76"/>
      <c r="C1190" s="77"/>
      <c r="D1190" s="77"/>
      <c r="E1190" s="77"/>
      <c r="F1190" s="86">
        <v>419</v>
      </c>
      <c r="G1190" s="86"/>
      <c r="H1190" s="96" t="s">
        <v>59</v>
      </c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8"/>
      <c r="Y1190" s="88">
        <f>SUM(Y1191:AD1192)</f>
        <v>90000</v>
      </c>
      <c r="Z1190" s="89"/>
      <c r="AA1190" s="89"/>
      <c r="AB1190" s="89"/>
      <c r="AC1190" s="89"/>
      <c r="AD1190" s="90"/>
    </row>
    <row r="1191" spans="2:30" s="5" customFormat="1" ht="18" customHeight="1">
      <c r="B1191" s="93"/>
      <c r="C1191" s="94"/>
      <c r="D1191" s="81">
        <v>133</v>
      </c>
      <c r="E1191" s="81"/>
      <c r="F1191" s="95"/>
      <c r="G1191" s="95"/>
      <c r="H1191" s="80">
        <v>4194</v>
      </c>
      <c r="I1191" s="80"/>
      <c r="J1191" s="80"/>
      <c r="K1191" s="28" t="s">
        <v>97</v>
      </c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100">
        <v>40000</v>
      </c>
      <c r="Z1191" s="100"/>
      <c r="AA1191" s="100"/>
      <c r="AB1191" s="100"/>
      <c r="AC1191" s="100"/>
      <c r="AD1191" s="101"/>
    </row>
    <row r="1192" spans="2:30" s="5" customFormat="1" ht="18" customHeight="1">
      <c r="B1192" s="82"/>
      <c r="C1192" s="83"/>
      <c r="D1192" s="81">
        <v>133</v>
      </c>
      <c r="E1192" s="81"/>
      <c r="F1192" s="99"/>
      <c r="G1192" s="99"/>
      <c r="H1192" s="80">
        <v>4196</v>
      </c>
      <c r="I1192" s="80"/>
      <c r="J1192" s="80"/>
      <c r="K1192" s="28" t="s">
        <v>125</v>
      </c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100">
        <v>50000</v>
      </c>
      <c r="Z1192" s="100"/>
      <c r="AA1192" s="100"/>
      <c r="AB1192" s="100"/>
      <c r="AC1192" s="100"/>
      <c r="AD1192" s="101"/>
    </row>
    <row r="1193" spans="2:30" s="5" customFormat="1" ht="18" customHeight="1">
      <c r="B1193" s="76"/>
      <c r="C1193" s="77"/>
      <c r="D1193" s="77"/>
      <c r="E1193" s="77"/>
      <c r="F1193" s="86">
        <v>441</v>
      </c>
      <c r="G1193" s="86"/>
      <c r="H1193" s="103" t="s">
        <v>35</v>
      </c>
      <c r="I1193" s="103"/>
      <c r="J1193" s="103"/>
      <c r="K1193" s="103"/>
      <c r="L1193" s="103"/>
      <c r="M1193" s="103"/>
      <c r="N1193" s="103"/>
      <c r="O1193" s="103"/>
      <c r="P1193" s="103"/>
      <c r="Q1193" s="103"/>
      <c r="R1193" s="103"/>
      <c r="S1193" s="103"/>
      <c r="T1193" s="103"/>
      <c r="U1193" s="103"/>
      <c r="V1193" s="103"/>
      <c r="W1193" s="103"/>
      <c r="X1193" s="103"/>
      <c r="Y1193" s="88">
        <f>SUM(Y1194:Y1194)</f>
        <v>11500</v>
      </c>
      <c r="Z1193" s="89"/>
      <c r="AA1193" s="89"/>
      <c r="AB1193" s="89"/>
      <c r="AC1193" s="89"/>
      <c r="AD1193" s="90"/>
    </row>
    <row r="1194" spans="2:30" s="5" customFormat="1" ht="18" customHeight="1">
      <c r="B1194" s="78"/>
      <c r="C1194" s="79"/>
      <c r="D1194" s="102">
        <v>112</v>
      </c>
      <c r="E1194" s="102"/>
      <c r="F1194" s="87"/>
      <c r="G1194" s="87"/>
      <c r="H1194" s="104">
        <v>4415</v>
      </c>
      <c r="I1194" s="104"/>
      <c r="J1194" s="104"/>
      <c r="K1194" s="28" t="s">
        <v>7</v>
      </c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91">
        <v>11500</v>
      </c>
      <c r="Z1194" s="91"/>
      <c r="AA1194" s="91"/>
      <c r="AB1194" s="91"/>
      <c r="AC1194" s="91"/>
      <c r="AD1194" s="92"/>
    </row>
    <row r="1195" spans="2:30" s="5" customFormat="1" ht="18" customHeight="1">
      <c r="B1195" s="105">
        <v>22</v>
      </c>
      <c r="C1195" s="106"/>
      <c r="D1195" s="109" t="s">
        <v>136</v>
      </c>
      <c r="E1195" s="109"/>
      <c r="F1195" s="109"/>
      <c r="G1195" s="109"/>
      <c r="H1195" s="109"/>
      <c r="I1195" s="109"/>
      <c r="J1195" s="109"/>
      <c r="K1195" s="109"/>
      <c r="L1195" s="109"/>
      <c r="M1195" s="109"/>
      <c r="N1195" s="109"/>
      <c r="O1195" s="109"/>
      <c r="P1195" s="109"/>
      <c r="Q1195" s="109"/>
      <c r="R1195" s="109"/>
      <c r="S1195" s="109"/>
      <c r="T1195" s="109"/>
      <c r="U1195" s="109"/>
      <c r="V1195" s="109"/>
      <c r="W1195" s="109"/>
      <c r="X1195" s="109"/>
      <c r="Y1195" s="111">
        <f>Y1169+Y1175+Y1178+Y1183+Y1190+Y1187+Y1193</f>
        <v>1834600</v>
      </c>
      <c r="Z1195" s="112"/>
      <c r="AA1195" s="112"/>
      <c r="AB1195" s="112"/>
      <c r="AC1195" s="112"/>
      <c r="AD1195" s="113"/>
    </row>
    <row r="1196" spans="2:30" s="5" customFormat="1" ht="18" customHeight="1">
      <c r="B1196" s="107"/>
      <c r="C1196" s="108"/>
      <c r="D1196" s="110"/>
      <c r="E1196" s="110"/>
      <c r="F1196" s="110"/>
      <c r="G1196" s="110"/>
      <c r="H1196" s="110"/>
      <c r="I1196" s="110"/>
      <c r="J1196" s="110"/>
      <c r="K1196" s="110"/>
      <c r="L1196" s="110"/>
      <c r="M1196" s="110"/>
      <c r="N1196" s="110"/>
      <c r="O1196" s="110"/>
      <c r="P1196" s="110"/>
      <c r="Q1196" s="110"/>
      <c r="R1196" s="110"/>
      <c r="S1196" s="110"/>
      <c r="T1196" s="110"/>
      <c r="U1196" s="110"/>
      <c r="V1196" s="110"/>
      <c r="W1196" s="110"/>
      <c r="X1196" s="110"/>
      <c r="Y1196" s="114"/>
      <c r="Z1196" s="115"/>
      <c r="AA1196" s="115"/>
      <c r="AB1196" s="115"/>
      <c r="AC1196" s="115"/>
      <c r="AD1196" s="116"/>
    </row>
    <row r="1197" spans="2:30" s="5" customFormat="1" ht="18" customHeight="1"/>
    <row r="1205" spans="2:30" s="5" customFormat="1" ht="18" customHeight="1"/>
    <row r="1206" spans="2:30" s="5" customFormat="1" ht="18" customHeight="1">
      <c r="B1206" s="145" t="s">
        <v>130</v>
      </c>
      <c r="C1206" s="146"/>
      <c r="D1206" s="146" t="s">
        <v>131</v>
      </c>
      <c r="E1206" s="146"/>
      <c r="F1206" s="146" t="s">
        <v>132</v>
      </c>
      <c r="G1206" s="146"/>
      <c r="H1206" s="146" t="s">
        <v>132</v>
      </c>
      <c r="I1206" s="146"/>
      <c r="J1206" s="149" t="s">
        <v>134</v>
      </c>
      <c r="K1206" s="149"/>
      <c r="L1206" s="149"/>
      <c r="M1206" s="149"/>
      <c r="N1206" s="149"/>
      <c r="O1206" s="149"/>
      <c r="P1206" s="149"/>
      <c r="Q1206" s="149"/>
      <c r="R1206" s="149"/>
      <c r="S1206" s="149"/>
      <c r="T1206" s="149"/>
      <c r="U1206" s="149"/>
      <c r="V1206" s="149"/>
      <c r="W1206" s="149"/>
      <c r="X1206" s="149"/>
      <c r="Y1206" s="149" t="s">
        <v>133</v>
      </c>
      <c r="Z1206" s="149"/>
      <c r="AA1206" s="149"/>
      <c r="AB1206" s="149"/>
      <c r="AC1206" s="149"/>
      <c r="AD1206" s="151"/>
    </row>
    <row r="1207" spans="2:30" s="5" customFormat="1" ht="18" customHeight="1">
      <c r="B1207" s="147"/>
      <c r="C1207" s="148"/>
      <c r="D1207" s="148"/>
      <c r="E1207" s="148"/>
      <c r="F1207" s="148"/>
      <c r="G1207" s="148"/>
      <c r="H1207" s="148"/>
      <c r="I1207" s="148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  <c r="U1207" s="150"/>
      <c r="V1207" s="150"/>
      <c r="W1207" s="150"/>
      <c r="X1207" s="150"/>
      <c r="Y1207" s="150"/>
      <c r="Z1207" s="150"/>
      <c r="AA1207" s="150"/>
      <c r="AB1207" s="150"/>
      <c r="AC1207" s="150"/>
      <c r="AD1207" s="152"/>
    </row>
    <row r="1208" spans="2:30" s="5" customFormat="1" ht="18" customHeight="1">
      <c r="B1208" s="137">
        <v>23</v>
      </c>
      <c r="C1208" s="138"/>
      <c r="D1208" s="141" t="s">
        <v>43</v>
      </c>
      <c r="E1208" s="141"/>
      <c r="F1208" s="141"/>
      <c r="G1208" s="141"/>
      <c r="H1208" s="141"/>
      <c r="I1208" s="141"/>
      <c r="J1208" s="141"/>
      <c r="K1208" s="141"/>
      <c r="L1208" s="141"/>
      <c r="M1208" s="141"/>
      <c r="N1208" s="141"/>
      <c r="O1208" s="141"/>
      <c r="P1208" s="141"/>
      <c r="Q1208" s="141"/>
      <c r="R1208" s="141"/>
      <c r="S1208" s="141"/>
      <c r="T1208" s="141"/>
      <c r="U1208" s="141"/>
      <c r="V1208" s="141"/>
      <c r="W1208" s="141"/>
      <c r="X1208" s="141"/>
      <c r="Y1208" s="141"/>
      <c r="Z1208" s="141"/>
      <c r="AA1208" s="141"/>
      <c r="AB1208" s="141"/>
      <c r="AC1208" s="141"/>
      <c r="AD1208" s="142"/>
    </row>
    <row r="1209" spans="2:30" s="5" customFormat="1" ht="18" customHeight="1">
      <c r="B1209" s="139"/>
      <c r="C1209" s="140"/>
      <c r="D1209" s="143"/>
      <c r="E1209" s="143"/>
      <c r="F1209" s="143"/>
      <c r="G1209" s="143"/>
      <c r="H1209" s="143"/>
      <c r="I1209" s="143"/>
      <c r="J1209" s="143"/>
      <c r="K1209" s="143"/>
      <c r="L1209" s="143"/>
      <c r="M1209" s="143"/>
      <c r="N1209" s="143"/>
      <c r="O1209" s="143"/>
      <c r="P1209" s="143"/>
      <c r="Q1209" s="143"/>
      <c r="R1209" s="143"/>
      <c r="S1209" s="143"/>
      <c r="T1209" s="143"/>
      <c r="U1209" s="143"/>
      <c r="V1209" s="143"/>
      <c r="W1209" s="143"/>
      <c r="X1209" s="143"/>
      <c r="Y1209" s="143"/>
      <c r="Z1209" s="143"/>
      <c r="AA1209" s="143"/>
      <c r="AB1209" s="143"/>
      <c r="AC1209" s="143"/>
      <c r="AD1209" s="144"/>
    </row>
    <row r="1210" spans="2:30" s="5" customFormat="1" ht="18" customHeight="1">
      <c r="B1210" s="76"/>
      <c r="C1210" s="77"/>
      <c r="D1210" s="77"/>
      <c r="E1210" s="77"/>
      <c r="F1210" s="86">
        <v>411</v>
      </c>
      <c r="G1210" s="86"/>
      <c r="H1210" s="103" t="s">
        <v>0</v>
      </c>
      <c r="I1210" s="103"/>
      <c r="J1210" s="103"/>
      <c r="K1210" s="103"/>
      <c r="L1210" s="103"/>
      <c r="M1210" s="103"/>
      <c r="N1210" s="103"/>
      <c r="O1210" s="103"/>
      <c r="P1210" s="103"/>
      <c r="Q1210" s="103"/>
      <c r="R1210" s="103"/>
      <c r="S1210" s="103"/>
      <c r="T1210" s="103"/>
      <c r="U1210" s="103"/>
      <c r="V1210" s="103"/>
      <c r="W1210" s="103"/>
      <c r="X1210" s="103"/>
      <c r="Y1210" s="88">
        <f>SUM(Y1211:Y1215)</f>
        <v>332650</v>
      </c>
      <c r="Z1210" s="89"/>
      <c r="AA1210" s="89"/>
      <c r="AB1210" s="89"/>
      <c r="AC1210" s="89"/>
      <c r="AD1210" s="90"/>
    </row>
    <row r="1211" spans="2:30" s="5" customFormat="1" ht="18" customHeight="1">
      <c r="B1211" s="82"/>
      <c r="C1211" s="83"/>
      <c r="D1211" s="81">
        <v>133</v>
      </c>
      <c r="E1211" s="81"/>
      <c r="F1211" s="99"/>
      <c r="G1211" s="99"/>
      <c r="H1211" s="80">
        <v>4111</v>
      </c>
      <c r="I1211" s="80"/>
      <c r="J1211" s="80"/>
      <c r="K1211" s="28" t="s">
        <v>37</v>
      </c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100">
        <v>193900</v>
      </c>
      <c r="Z1211" s="100"/>
      <c r="AA1211" s="100"/>
      <c r="AB1211" s="100"/>
      <c r="AC1211" s="100"/>
      <c r="AD1211" s="101"/>
    </row>
    <row r="1212" spans="2:30" s="5" customFormat="1" ht="18" customHeight="1">
      <c r="B1212" s="82"/>
      <c r="C1212" s="83"/>
      <c r="D1212" s="81">
        <v>133</v>
      </c>
      <c r="E1212" s="81"/>
      <c r="F1212" s="99"/>
      <c r="G1212" s="99"/>
      <c r="H1212" s="80">
        <v>4112</v>
      </c>
      <c r="I1212" s="80"/>
      <c r="J1212" s="80"/>
      <c r="K1212" s="136" t="s">
        <v>118</v>
      </c>
      <c r="L1212" s="136"/>
      <c r="M1212" s="136"/>
      <c r="N1212" s="136"/>
      <c r="O1212" s="136"/>
      <c r="P1212" s="136"/>
      <c r="Q1212" s="136"/>
      <c r="R1212" s="136"/>
      <c r="S1212" s="136"/>
      <c r="T1212" s="136"/>
      <c r="U1212" s="136"/>
      <c r="V1212" s="136"/>
      <c r="W1212" s="136"/>
      <c r="X1212" s="136"/>
      <c r="Y1212" s="100">
        <v>30200</v>
      </c>
      <c r="Z1212" s="100"/>
      <c r="AA1212" s="100"/>
      <c r="AB1212" s="100"/>
      <c r="AC1212" s="100"/>
      <c r="AD1212" s="101"/>
    </row>
    <row r="1213" spans="2:30" s="5" customFormat="1" ht="18" customHeight="1">
      <c r="B1213" s="82"/>
      <c r="C1213" s="83"/>
      <c r="D1213" s="81">
        <v>133</v>
      </c>
      <c r="E1213" s="81"/>
      <c r="F1213" s="99"/>
      <c r="G1213" s="99"/>
      <c r="H1213" s="80">
        <v>4113</v>
      </c>
      <c r="I1213" s="80"/>
      <c r="J1213" s="80"/>
      <c r="K1213" s="28" t="s">
        <v>53</v>
      </c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100">
        <v>71050</v>
      </c>
      <c r="Z1213" s="100"/>
      <c r="AA1213" s="100"/>
      <c r="AB1213" s="100"/>
      <c r="AC1213" s="100"/>
      <c r="AD1213" s="101"/>
    </row>
    <row r="1214" spans="2:30" s="5" customFormat="1" ht="18" customHeight="1">
      <c r="B1214" s="82"/>
      <c r="C1214" s="83"/>
      <c r="D1214" s="81">
        <v>133</v>
      </c>
      <c r="E1214" s="81"/>
      <c r="F1214" s="99"/>
      <c r="G1214" s="99"/>
      <c r="H1214" s="80">
        <v>4114</v>
      </c>
      <c r="I1214" s="80"/>
      <c r="J1214" s="80"/>
      <c r="K1214" s="28" t="s">
        <v>54</v>
      </c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100">
        <v>32900</v>
      </c>
      <c r="Z1214" s="100"/>
      <c r="AA1214" s="100"/>
      <c r="AB1214" s="100"/>
      <c r="AC1214" s="100"/>
      <c r="AD1214" s="101"/>
    </row>
    <row r="1215" spans="2:30" s="5" customFormat="1" ht="18" customHeight="1">
      <c r="B1215" s="133"/>
      <c r="C1215" s="134"/>
      <c r="D1215" s="120">
        <v>133</v>
      </c>
      <c r="E1215" s="120"/>
      <c r="F1215" s="119"/>
      <c r="G1215" s="119"/>
      <c r="H1215" s="117">
        <v>4115</v>
      </c>
      <c r="I1215" s="117"/>
      <c r="J1215" s="117"/>
      <c r="K1215" s="118" t="s">
        <v>160</v>
      </c>
      <c r="L1215" s="118"/>
      <c r="M1215" s="118"/>
      <c r="N1215" s="118"/>
      <c r="O1215" s="118"/>
      <c r="P1215" s="118"/>
      <c r="Q1215" s="118"/>
      <c r="R1215" s="118"/>
      <c r="S1215" s="118"/>
      <c r="T1215" s="118"/>
      <c r="U1215" s="118"/>
      <c r="V1215" s="118"/>
      <c r="W1215" s="118"/>
      <c r="X1215" s="118"/>
      <c r="Y1215" s="36">
        <v>4600</v>
      </c>
      <c r="Z1215" s="36"/>
      <c r="AA1215" s="36"/>
      <c r="AB1215" s="36"/>
      <c r="AC1215" s="36"/>
      <c r="AD1215" s="37"/>
    </row>
    <row r="1216" spans="2:30" s="5" customFormat="1" ht="18" customHeight="1">
      <c r="B1216" s="76"/>
      <c r="C1216" s="77"/>
      <c r="D1216" s="77"/>
      <c r="E1216" s="77"/>
      <c r="F1216" s="86">
        <v>412</v>
      </c>
      <c r="G1216" s="86"/>
      <c r="H1216" s="103" t="s">
        <v>1</v>
      </c>
      <c r="I1216" s="103"/>
      <c r="J1216" s="103"/>
      <c r="K1216" s="103"/>
      <c r="L1216" s="103"/>
      <c r="M1216" s="103"/>
      <c r="N1216" s="103"/>
      <c r="O1216" s="103"/>
      <c r="P1216" s="103"/>
      <c r="Q1216" s="103"/>
      <c r="R1216" s="103"/>
      <c r="S1216" s="103"/>
      <c r="T1216" s="103"/>
      <c r="U1216" s="103"/>
      <c r="V1216" s="103"/>
      <c r="W1216" s="103"/>
      <c r="X1216" s="103"/>
      <c r="Y1216" s="88">
        <f>SUM(Y1217:Y1218)</f>
        <v>14300</v>
      </c>
      <c r="Z1216" s="89"/>
      <c r="AA1216" s="89"/>
      <c r="AB1216" s="89"/>
      <c r="AC1216" s="89"/>
      <c r="AD1216" s="90"/>
    </row>
    <row r="1217" spans="2:30" s="5" customFormat="1" ht="18" customHeight="1">
      <c r="B1217" s="82"/>
      <c r="C1217" s="83"/>
      <c r="D1217" s="81">
        <v>133</v>
      </c>
      <c r="E1217" s="81"/>
      <c r="F1217" s="99"/>
      <c r="G1217" s="99"/>
      <c r="H1217" s="80">
        <v>4123</v>
      </c>
      <c r="I1217" s="80"/>
      <c r="J1217" s="80"/>
      <c r="K1217" s="28" t="s">
        <v>33</v>
      </c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100">
        <v>13800</v>
      </c>
      <c r="Z1217" s="100"/>
      <c r="AA1217" s="100"/>
      <c r="AB1217" s="100"/>
      <c r="AC1217" s="100"/>
      <c r="AD1217" s="101"/>
    </row>
    <row r="1218" spans="2:30" s="5" customFormat="1" ht="18" customHeight="1">
      <c r="B1218" s="133"/>
      <c r="C1218" s="134"/>
      <c r="D1218" s="120">
        <v>133</v>
      </c>
      <c r="E1218" s="120"/>
      <c r="F1218" s="119"/>
      <c r="G1218" s="119"/>
      <c r="H1218" s="117">
        <v>4127</v>
      </c>
      <c r="I1218" s="117"/>
      <c r="J1218" s="117"/>
      <c r="K1218" s="135" t="s">
        <v>34</v>
      </c>
      <c r="L1218" s="135"/>
      <c r="M1218" s="135"/>
      <c r="N1218" s="135"/>
      <c r="O1218" s="135"/>
      <c r="P1218" s="135"/>
      <c r="Q1218" s="135"/>
      <c r="R1218" s="135"/>
      <c r="S1218" s="135"/>
      <c r="T1218" s="135"/>
      <c r="U1218" s="135"/>
      <c r="V1218" s="135"/>
      <c r="W1218" s="135"/>
      <c r="X1218" s="135"/>
      <c r="Y1218" s="36">
        <v>500</v>
      </c>
      <c r="Z1218" s="36"/>
      <c r="AA1218" s="36"/>
      <c r="AB1218" s="36"/>
      <c r="AC1218" s="36"/>
      <c r="AD1218" s="37"/>
    </row>
    <row r="1219" spans="2:30" s="5" customFormat="1" ht="18" customHeight="1">
      <c r="B1219" s="76"/>
      <c r="C1219" s="77"/>
      <c r="D1219" s="77"/>
      <c r="E1219" s="77"/>
      <c r="F1219" s="86">
        <v>413</v>
      </c>
      <c r="G1219" s="86"/>
      <c r="H1219" s="103" t="s">
        <v>2</v>
      </c>
      <c r="I1219" s="103"/>
      <c r="J1219" s="103"/>
      <c r="K1219" s="103"/>
      <c r="L1219" s="103"/>
      <c r="M1219" s="103"/>
      <c r="N1219" s="103"/>
      <c r="O1219" s="103"/>
      <c r="P1219" s="103"/>
      <c r="Q1219" s="103"/>
      <c r="R1219" s="103"/>
      <c r="S1219" s="103"/>
      <c r="T1219" s="103"/>
      <c r="U1219" s="103"/>
      <c r="V1219" s="103"/>
      <c r="W1219" s="103"/>
      <c r="X1219" s="103"/>
      <c r="Y1219" s="88">
        <f>SUM(Y1220:Y1221)</f>
        <v>6350</v>
      </c>
      <c r="Z1219" s="89"/>
      <c r="AA1219" s="89"/>
      <c r="AB1219" s="89"/>
      <c r="AC1219" s="89"/>
      <c r="AD1219" s="90"/>
    </row>
    <row r="1220" spans="2:30" s="5" customFormat="1" ht="18" customHeight="1">
      <c r="B1220" s="93"/>
      <c r="C1220" s="94"/>
      <c r="D1220" s="81">
        <v>133</v>
      </c>
      <c r="E1220" s="81"/>
      <c r="F1220" s="95"/>
      <c r="G1220" s="95"/>
      <c r="H1220" s="80">
        <v>4131</v>
      </c>
      <c r="I1220" s="80"/>
      <c r="J1220" s="80"/>
      <c r="K1220" s="28" t="s">
        <v>88</v>
      </c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100">
        <v>5350</v>
      </c>
      <c r="Z1220" s="100"/>
      <c r="AA1220" s="100"/>
      <c r="AB1220" s="100"/>
      <c r="AC1220" s="100"/>
      <c r="AD1220" s="101"/>
    </row>
    <row r="1221" spans="2:30" s="5" customFormat="1" ht="18" customHeight="1">
      <c r="B1221" s="93"/>
      <c r="C1221" s="94"/>
      <c r="D1221" s="81">
        <v>133</v>
      </c>
      <c r="E1221" s="81"/>
      <c r="F1221" s="95"/>
      <c r="G1221" s="95"/>
      <c r="H1221" s="80">
        <v>4133</v>
      </c>
      <c r="I1221" s="80"/>
      <c r="J1221" s="80"/>
      <c r="K1221" s="28" t="s">
        <v>89</v>
      </c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100">
        <v>1000</v>
      </c>
      <c r="Z1221" s="100"/>
      <c r="AA1221" s="100"/>
      <c r="AB1221" s="100"/>
      <c r="AC1221" s="100"/>
      <c r="AD1221" s="101"/>
    </row>
    <row r="1222" spans="2:30" s="5" customFormat="1" ht="18" customHeight="1">
      <c r="B1222" s="76"/>
      <c r="C1222" s="77"/>
      <c r="D1222" s="77"/>
      <c r="E1222" s="77"/>
      <c r="F1222" s="86">
        <v>414</v>
      </c>
      <c r="G1222" s="86"/>
      <c r="H1222" s="103" t="s">
        <v>92</v>
      </c>
      <c r="I1222" s="103"/>
      <c r="J1222" s="103"/>
      <c r="K1222" s="103"/>
      <c r="L1222" s="103"/>
      <c r="M1222" s="103"/>
      <c r="N1222" s="103"/>
      <c r="O1222" s="103"/>
      <c r="P1222" s="103"/>
      <c r="Q1222" s="103"/>
      <c r="R1222" s="103"/>
      <c r="S1222" s="103"/>
      <c r="T1222" s="103"/>
      <c r="U1222" s="103"/>
      <c r="V1222" s="103"/>
      <c r="W1222" s="103"/>
      <c r="X1222" s="103"/>
      <c r="Y1222" s="88">
        <f>SUM(Y1223:Y1226)</f>
        <v>123200</v>
      </c>
      <c r="Z1222" s="89"/>
      <c r="AA1222" s="89"/>
      <c r="AB1222" s="89"/>
      <c r="AC1222" s="89"/>
      <c r="AD1222" s="90"/>
    </row>
    <row r="1223" spans="2:30" s="5" customFormat="1" ht="18" customHeight="1">
      <c r="B1223" s="93"/>
      <c r="C1223" s="94"/>
      <c r="D1223" s="81">
        <v>133</v>
      </c>
      <c r="E1223" s="81"/>
      <c r="F1223" s="95"/>
      <c r="G1223" s="95"/>
      <c r="H1223" s="80">
        <v>4141</v>
      </c>
      <c r="I1223" s="80"/>
      <c r="J1223" s="80"/>
      <c r="K1223" s="28" t="s">
        <v>94</v>
      </c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100">
        <v>1000</v>
      </c>
      <c r="Z1223" s="100"/>
      <c r="AA1223" s="100"/>
      <c r="AB1223" s="100"/>
      <c r="AC1223" s="100"/>
      <c r="AD1223" s="101"/>
    </row>
    <row r="1224" spans="2:30" s="5" customFormat="1" ht="18" customHeight="1">
      <c r="B1224" s="93"/>
      <c r="C1224" s="94"/>
      <c r="D1224" s="81">
        <v>133</v>
      </c>
      <c r="E1224" s="81"/>
      <c r="F1224" s="95"/>
      <c r="G1224" s="95"/>
      <c r="H1224" s="80">
        <v>4143</v>
      </c>
      <c r="I1224" s="80"/>
      <c r="J1224" s="80"/>
      <c r="K1224" s="28" t="s">
        <v>90</v>
      </c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100">
        <v>2700</v>
      </c>
      <c r="Z1224" s="100"/>
      <c r="AA1224" s="100"/>
      <c r="AB1224" s="100"/>
      <c r="AC1224" s="100"/>
      <c r="AD1224" s="101"/>
    </row>
    <row r="1225" spans="2:30" s="5" customFormat="1" ht="18" customHeight="1">
      <c r="B1225" s="82"/>
      <c r="C1225" s="83"/>
      <c r="D1225" s="81">
        <v>133</v>
      </c>
      <c r="E1225" s="81"/>
      <c r="F1225" s="99"/>
      <c r="G1225" s="99"/>
      <c r="H1225" s="80">
        <v>4146</v>
      </c>
      <c r="I1225" s="80"/>
      <c r="J1225" s="80"/>
      <c r="K1225" s="28" t="s">
        <v>98</v>
      </c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100">
        <v>76000</v>
      </c>
      <c r="Z1225" s="100"/>
      <c r="AA1225" s="100"/>
      <c r="AB1225" s="100"/>
      <c r="AC1225" s="100"/>
      <c r="AD1225" s="101"/>
    </row>
    <row r="1226" spans="2:30" s="5" customFormat="1" ht="18" customHeight="1">
      <c r="B1226" s="133"/>
      <c r="C1226" s="134"/>
      <c r="D1226" s="120">
        <v>133</v>
      </c>
      <c r="E1226" s="120"/>
      <c r="F1226" s="119"/>
      <c r="G1226" s="119"/>
      <c r="H1226" s="117">
        <v>4149</v>
      </c>
      <c r="I1226" s="117"/>
      <c r="J1226" s="117"/>
      <c r="K1226" s="118" t="s">
        <v>91</v>
      </c>
      <c r="L1226" s="118"/>
      <c r="M1226" s="118"/>
      <c r="N1226" s="118"/>
      <c r="O1226" s="118"/>
      <c r="P1226" s="118"/>
      <c r="Q1226" s="118"/>
      <c r="R1226" s="118"/>
      <c r="S1226" s="118"/>
      <c r="T1226" s="118"/>
      <c r="U1226" s="118"/>
      <c r="V1226" s="118"/>
      <c r="W1226" s="118"/>
      <c r="X1226" s="118"/>
      <c r="Y1226" s="36">
        <v>43500</v>
      </c>
      <c r="Z1226" s="36"/>
      <c r="AA1226" s="36"/>
      <c r="AB1226" s="36"/>
      <c r="AC1226" s="36"/>
      <c r="AD1226" s="37"/>
    </row>
    <row r="1227" spans="2:30" s="5" customFormat="1" ht="18" customHeight="1">
      <c r="B1227" s="76"/>
      <c r="C1227" s="77"/>
      <c r="D1227" s="77"/>
      <c r="E1227" s="77"/>
      <c r="F1227" s="86">
        <v>441</v>
      </c>
      <c r="G1227" s="86"/>
      <c r="H1227" s="103" t="s">
        <v>35</v>
      </c>
      <c r="I1227" s="103"/>
      <c r="J1227" s="103"/>
      <c r="K1227" s="103"/>
      <c r="L1227" s="103"/>
      <c r="M1227" s="103"/>
      <c r="N1227" s="103"/>
      <c r="O1227" s="103"/>
      <c r="P1227" s="103"/>
      <c r="Q1227" s="103"/>
      <c r="R1227" s="103"/>
      <c r="S1227" s="103"/>
      <c r="T1227" s="103"/>
      <c r="U1227" s="103"/>
      <c r="V1227" s="103"/>
      <c r="W1227" s="103"/>
      <c r="X1227" s="103"/>
      <c r="Y1227" s="88">
        <f>SUM(Y1228:Y1228)</f>
        <v>4200</v>
      </c>
      <c r="Z1227" s="89"/>
      <c r="AA1227" s="89"/>
      <c r="AB1227" s="89"/>
      <c r="AC1227" s="89"/>
      <c r="AD1227" s="90"/>
    </row>
    <row r="1228" spans="2:30" s="5" customFormat="1" ht="18" customHeight="1">
      <c r="B1228" s="78"/>
      <c r="C1228" s="79"/>
      <c r="D1228" s="102">
        <v>112</v>
      </c>
      <c r="E1228" s="102"/>
      <c r="F1228" s="87"/>
      <c r="G1228" s="87"/>
      <c r="H1228" s="104">
        <v>4415</v>
      </c>
      <c r="I1228" s="104"/>
      <c r="J1228" s="104"/>
      <c r="K1228" s="28" t="s">
        <v>7</v>
      </c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91">
        <v>4200</v>
      </c>
      <c r="Z1228" s="91"/>
      <c r="AA1228" s="91"/>
      <c r="AB1228" s="91"/>
      <c r="AC1228" s="91"/>
      <c r="AD1228" s="92"/>
    </row>
    <row r="1229" spans="2:30" s="5" customFormat="1" ht="18" customHeight="1">
      <c r="B1229" s="105">
        <v>23</v>
      </c>
      <c r="C1229" s="106"/>
      <c r="D1229" s="109" t="s">
        <v>136</v>
      </c>
      <c r="E1229" s="109"/>
      <c r="F1229" s="109"/>
      <c r="G1229" s="109"/>
      <c r="H1229" s="109"/>
      <c r="I1229" s="109"/>
      <c r="J1229" s="109"/>
      <c r="K1229" s="109"/>
      <c r="L1229" s="109"/>
      <c r="M1229" s="109"/>
      <c r="N1229" s="109"/>
      <c r="O1229" s="109"/>
      <c r="P1229" s="109"/>
      <c r="Q1229" s="109"/>
      <c r="R1229" s="109"/>
      <c r="S1229" s="109"/>
      <c r="T1229" s="109"/>
      <c r="U1229" s="109"/>
      <c r="V1229" s="109"/>
      <c r="W1229" s="109"/>
      <c r="X1229" s="109"/>
      <c r="Y1229" s="111">
        <f>Y1210+Y1216+Y1219+Y1222+Y1227</f>
        <v>480700</v>
      </c>
      <c r="Z1229" s="112"/>
      <c r="AA1229" s="112"/>
      <c r="AB1229" s="112"/>
      <c r="AC1229" s="112"/>
      <c r="AD1229" s="113"/>
    </row>
    <row r="1230" spans="2:30" s="5" customFormat="1" ht="18" customHeight="1">
      <c r="B1230" s="107"/>
      <c r="C1230" s="108"/>
      <c r="D1230" s="110"/>
      <c r="E1230" s="110"/>
      <c r="F1230" s="110"/>
      <c r="G1230" s="110"/>
      <c r="H1230" s="110"/>
      <c r="I1230" s="110"/>
      <c r="J1230" s="110"/>
      <c r="K1230" s="110"/>
      <c r="L1230" s="110"/>
      <c r="M1230" s="110"/>
      <c r="N1230" s="110"/>
      <c r="O1230" s="110"/>
      <c r="P1230" s="110"/>
      <c r="Q1230" s="110"/>
      <c r="R1230" s="110"/>
      <c r="S1230" s="110"/>
      <c r="T1230" s="110"/>
      <c r="U1230" s="110"/>
      <c r="V1230" s="110"/>
      <c r="W1230" s="110"/>
      <c r="X1230" s="110"/>
      <c r="Y1230" s="114"/>
      <c r="Z1230" s="115"/>
      <c r="AA1230" s="115"/>
      <c r="AB1230" s="115"/>
      <c r="AC1230" s="115"/>
      <c r="AD1230" s="116"/>
    </row>
    <row r="1246" spans="2:30" s="5" customFormat="1" ht="18" customHeight="1"/>
    <row r="1247" spans="2:30" s="5" customFormat="1" ht="18" customHeight="1">
      <c r="B1247" s="145" t="s">
        <v>130</v>
      </c>
      <c r="C1247" s="146"/>
      <c r="D1247" s="146" t="s">
        <v>131</v>
      </c>
      <c r="E1247" s="146"/>
      <c r="F1247" s="146" t="s">
        <v>132</v>
      </c>
      <c r="G1247" s="146"/>
      <c r="H1247" s="146" t="s">
        <v>132</v>
      </c>
      <c r="I1247" s="146"/>
      <c r="J1247" s="149" t="s">
        <v>134</v>
      </c>
      <c r="K1247" s="149"/>
      <c r="L1247" s="149"/>
      <c r="M1247" s="149"/>
      <c r="N1247" s="149"/>
      <c r="O1247" s="149"/>
      <c r="P1247" s="149"/>
      <c r="Q1247" s="149"/>
      <c r="R1247" s="149"/>
      <c r="S1247" s="149"/>
      <c r="T1247" s="149"/>
      <c r="U1247" s="149"/>
      <c r="V1247" s="149"/>
      <c r="W1247" s="149"/>
      <c r="X1247" s="149"/>
      <c r="Y1247" s="149" t="s">
        <v>133</v>
      </c>
      <c r="Z1247" s="149"/>
      <c r="AA1247" s="149"/>
      <c r="AB1247" s="149"/>
      <c r="AC1247" s="149"/>
      <c r="AD1247" s="151"/>
    </row>
    <row r="1248" spans="2:30" s="5" customFormat="1" ht="18" customHeight="1">
      <c r="B1248" s="147"/>
      <c r="C1248" s="148"/>
      <c r="D1248" s="148"/>
      <c r="E1248" s="148"/>
      <c r="F1248" s="148"/>
      <c r="G1248" s="148"/>
      <c r="H1248" s="148"/>
      <c r="I1248" s="148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  <c r="U1248" s="150"/>
      <c r="V1248" s="150"/>
      <c r="W1248" s="150"/>
      <c r="X1248" s="150"/>
      <c r="Y1248" s="150"/>
      <c r="Z1248" s="150"/>
      <c r="AA1248" s="150"/>
      <c r="AB1248" s="150"/>
      <c r="AC1248" s="150"/>
      <c r="AD1248" s="152"/>
    </row>
    <row r="1249" spans="2:30" s="5" customFormat="1" ht="18" customHeight="1">
      <c r="B1249" s="137">
        <v>24</v>
      </c>
      <c r="C1249" s="138"/>
      <c r="D1249" s="141" t="s">
        <v>44</v>
      </c>
      <c r="E1249" s="141"/>
      <c r="F1249" s="141"/>
      <c r="G1249" s="141"/>
      <c r="H1249" s="141"/>
      <c r="I1249" s="141"/>
      <c r="J1249" s="141"/>
      <c r="K1249" s="141"/>
      <c r="L1249" s="141"/>
      <c r="M1249" s="141"/>
      <c r="N1249" s="141"/>
      <c r="O1249" s="141"/>
      <c r="P1249" s="141"/>
      <c r="Q1249" s="141"/>
      <c r="R1249" s="141"/>
      <c r="S1249" s="141"/>
      <c r="T1249" s="141"/>
      <c r="U1249" s="141"/>
      <c r="V1249" s="141"/>
      <c r="W1249" s="141"/>
      <c r="X1249" s="141"/>
      <c r="Y1249" s="141"/>
      <c r="Z1249" s="141"/>
      <c r="AA1249" s="141"/>
      <c r="AB1249" s="141"/>
      <c r="AC1249" s="141"/>
      <c r="AD1249" s="142"/>
    </row>
    <row r="1250" spans="2:30" s="5" customFormat="1" ht="18" customHeight="1">
      <c r="B1250" s="139"/>
      <c r="C1250" s="140"/>
      <c r="D1250" s="143"/>
      <c r="E1250" s="143"/>
      <c r="F1250" s="143"/>
      <c r="G1250" s="143"/>
      <c r="H1250" s="143"/>
      <c r="I1250" s="143"/>
      <c r="J1250" s="143"/>
      <c r="K1250" s="143"/>
      <c r="L1250" s="143"/>
      <c r="M1250" s="143"/>
      <c r="N1250" s="143"/>
      <c r="O1250" s="143"/>
      <c r="P1250" s="143"/>
      <c r="Q1250" s="143"/>
      <c r="R1250" s="143"/>
      <c r="S1250" s="143"/>
      <c r="T1250" s="143"/>
      <c r="U1250" s="143"/>
      <c r="V1250" s="143"/>
      <c r="W1250" s="143"/>
      <c r="X1250" s="143"/>
      <c r="Y1250" s="143"/>
      <c r="Z1250" s="143"/>
      <c r="AA1250" s="143"/>
      <c r="AB1250" s="143"/>
      <c r="AC1250" s="143"/>
      <c r="AD1250" s="144"/>
    </row>
    <row r="1251" spans="2:30" s="5" customFormat="1" ht="18" customHeight="1">
      <c r="B1251" s="76"/>
      <c r="C1251" s="77"/>
      <c r="D1251" s="77"/>
      <c r="E1251" s="77"/>
      <c r="F1251" s="86">
        <v>411</v>
      </c>
      <c r="G1251" s="86"/>
      <c r="H1251" s="103" t="s">
        <v>0</v>
      </c>
      <c r="I1251" s="103"/>
      <c r="J1251" s="103"/>
      <c r="K1251" s="103"/>
      <c r="L1251" s="103"/>
      <c r="M1251" s="103"/>
      <c r="N1251" s="103"/>
      <c r="O1251" s="103"/>
      <c r="P1251" s="103"/>
      <c r="Q1251" s="103"/>
      <c r="R1251" s="103"/>
      <c r="S1251" s="103"/>
      <c r="T1251" s="103"/>
      <c r="U1251" s="103"/>
      <c r="V1251" s="103"/>
      <c r="W1251" s="103"/>
      <c r="X1251" s="103"/>
      <c r="Y1251" s="88">
        <f>SUM(Y1252:Y1256)</f>
        <v>198940</v>
      </c>
      <c r="Z1251" s="89"/>
      <c r="AA1251" s="89"/>
      <c r="AB1251" s="89"/>
      <c r="AC1251" s="89"/>
      <c r="AD1251" s="90"/>
    </row>
    <row r="1252" spans="2:30" s="5" customFormat="1" ht="18" customHeight="1">
      <c r="B1252" s="82"/>
      <c r="C1252" s="83"/>
      <c r="D1252" s="81">
        <v>133</v>
      </c>
      <c r="E1252" s="81"/>
      <c r="F1252" s="99"/>
      <c r="G1252" s="99"/>
      <c r="H1252" s="80">
        <v>4111</v>
      </c>
      <c r="I1252" s="80"/>
      <c r="J1252" s="80"/>
      <c r="K1252" s="28" t="s">
        <v>37</v>
      </c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100">
        <v>114200</v>
      </c>
      <c r="Z1252" s="100"/>
      <c r="AA1252" s="100"/>
      <c r="AB1252" s="100"/>
      <c r="AC1252" s="100"/>
      <c r="AD1252" s="101"/>
    </row>
    <row r="1253" spans="2:30" s="5" customFormat="1" ht="18" customHeight="1">
      <c r="B1253" s="82"/>
      <c r="C1253" s="83"/>
      <c r="D1253" s="81">
        <v>133</v>
      </c>
      <c r="E1253" s="81"/>
      <c r="F1253" s="99"/>
      <c r="G1253" s="99"/>
      <c r="H1253" s="80">
        <v>4112</v>
      </c>
      <c r="I1253" s="80"/>
      <c r="J1253" s="80"/>
      <c r="K1253" s="136" t="s">
        <v>118</v>
      </c>
      <c r="L1253" s="136"/>
      <c r="M1253" s="136"/>
      <c r="N1253" s="136"/>
      <c r="O1253" s="136"/>
      <c r="P1253" s="136"/>
      <c r="Q1253" s="136"/>
      <c r="R1253" s="136"/>
      <c r="S1253" s="136"/>
      <c r="T1253" s="136"/>
      <c r="U1253" s="136"/>
      <c r="V1253" s="136"/>
      <c r="W1253" s="136"/>
      <c r="X1253" s="136"/>
      <c r="Y1253" s="100">
        <v>18300</v>
      </c>
      <c r="Z1253" s="100"/>
      <c r="AA1253" s="100"/>
      <c r="AB1253" s="100"/>
      <c r="AC1253" s="100"/>
      <c r="AD1253" s="101"/>
    </row>
    <row r="1254" spans="2:30" s="5" customFormat="1" ht="18" customHeight="1">
      <c r="B1254" s="82"/>
      <c r="C1254" s="83"/>
      <c r="D1254" s="81">
        <v>133</v>
      </c>
      <c r="E1254" s="81"/>
      <c r="F1254" s="99"/>
      <c r="G1254" s="99"/>
      <c r="H1254" s="80">
        <v>4113</v>
      </c>
      <c r="I1254" s="80"/>
      <c r="J1254" s="80"/>
      <c r="K1254" s="28" t="s">
        <v>53</v>
      </c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100">
        <v>42250</v>
      </c>
      <c r="Z1254" s="100"/>
      <c r="AA1254" s="100"/>
      <c r="AB1254" s="100"/>
      <c r="AC1254" s="100"/>
      <c r="AD1254" s="101"/>
    </row>
    <row r="1255" spans="2:30" s="5" customFormat="1" ht="18" customHeight="1">
      <c r="B1255" s="82"/>
      <c r="C1255" s="83"/>
      <c r="D1255" s="81">
        <v>133</v>
      </c>
      <c r="E1255" s="81"/>
      <c r="F1255" s="99"/>
      <c r="G1255" s="99"/>
      <c r="H1255" s="80">
        <v>4114</v>
      </c>
      <c r="I1255" s="80"/>
      <c r="J1255" s="80"/>
      <c r="K1255" s="28" t="s">
        <v>54</v>
      </c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100">
        <v>20380</v>
      </c>
      <c r="Z1255" s="100"/>
      <c r="AA1255" s="100"/>
      <c r="AB1255" s="100"/>
      <c r="AC1255" s="100"/>
      <c r="AD1255" s="101"/>
    </row>
    <row r="1256" spans="2:30" s="5" customFormat="1" ht="18" customHeight="1">
      <c r="B1256" s="133"/>
      <c r="C1256" s="134"/>
      <c r="D1256" s="120">
        <v>133</v>
      </c>
      <c r="E1256" s="120"/>
      <c r="F1256" s="119"/>
      <c r="G1256" s="119"/>
      <c r="H1256" s="117">
        <v>4115</v>
      </c>
      <c r="I1256" s="117"/>
      <c r="J1256" s="117"/>
      <c r="K1256" s="118" t="s">
        <v>160</v>
      </c>
      <c r="L1256" s="118"/>
      <c r="M1256" s="118"/>
      <c r="N1256" s="118"/>
      <c r="O1256" s="118"/>
      <c r="P1256" s="118"/>
      <c r="Q1256" s="118"/>
      <c r="R1256" s="118"/>
      <c r="S1256" s="118"/>
      <c r="T1256" s="118"/>
      <c r="U1256" s="118"/>
      <c r="V1256" s="118"/>
      <c r="W1256" s="118"/>
      <c r="X1256" s="118"/>
      <c r="Y1256" s="36">
        <v>3810</v>
      </c>
      <c r="Z1256" s="36"/>
      <c r="AA1256" s="36"/>
      <c r="AB1256" s="36"/>
      <c r="AC1256" s="36"/>
      <c r="AD1256" s="37"/>
    </row>
    <row r="1257" spans="2:30" s="5" customFormat="1" ht="18" customHeight="1">
      <c r="B1257" s="76"/>
      <c r="C1257" s="77"/>
      <c r="D1257" s="77"/>
      <c r="E1257" s="77"/>
      <c r="F1257" s="86">
        <v>412</v>
      </c>
      <c r="G1257" s="86"/>
      <c r="H1257" s="103" t="s">
        <v>1</v>
      </c>
      <c r="I1257" s="103"/>
      <c r="J1257" s="103"/>
      <c r="K1257" s="103"/>
      <c r="L1257" s="103"/>
      <c r="M1257" s="103"/>
      <c r="N1257" s="103"/>
      <c r="O1257" s="103"/>
      <c r="P1257" s="103"/>
      <c r="Q1257" s="103"/>
      <c r="R1257" s="103"/>
      <c r="S1257" s="103"/>
      <c r="T1257" s="103"/>
      <c r="U1257" s="103"/>
      <c r="V1257" s="103"/>
      <c r="W1257" s="103"/>
      <c r="X1257" s="103"/>
      <c r="Y1257" s="88">
        <f>SUM(Y1258:Y1259)</f>
        <v>8500</v>
      </c>
      <c r="Z1257" s="89"/>
      <c r="AA1257" s="89"/>
      <c r="AB1257" s="89"/>
      <c r="AC1257" s="89"/>
      <c r="AD1257" s="90"/>
    </row>
    <row r="1258" spans="2:30" s="5" customFormat="1" ht="18" customHeight="1">
      <c r="B1258" s="82"/>
      <c r="C1258" s="83"/>
      <c r="D1258" s="81">
        <v>133</v>
      </c>
      <c r="E1258" s="81"/>
      <c r="F1258" s="99"/>
      <c r="G1258" s="99"/>
      <c r="H1258" s="80">
        <v>4123</v>
      </c>
      <c r="I1258" s="80"/>
      <c r="J1258" s="80"/>
      <c r="K1258" s="28" t="s">
        <v>33</v>
      </c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100">
        <v>8000</v>
      </c>
      <c r="Z1258" s="100"/>
      <c r="AA1258" s="100"/>
      <c r="AB1258" s="100"/>
      <c r="AC1258" s="100"/>
      <c r="AD1258" s="101"/>
    </row>
    <row r="1259" spans="2:30" s="5" customFormat="1" ht="18" customHeight="1">
      <c r="B1259" s="133"/>
      <c r="C1259" s="134"/>
      <c r="D1259" s="120">
        <v>133</v>
      </c>
      <c r="E1259" s="120"/>
      <c r="F1259" s="119"/>
      <c r="G1259" s="119"/>
      <c r="H1259" s="117">
        <v>4127</v>
      </c>
      <c r="I1259" s="117"/>
      <c r="J1259" s="117"/>
      <c r="K1259" s="135" t="s">
        <v>34</v>
      </c>
      <c r="L1259" s="135"/>
      <c r="M1259" s="135"/>
      <c r="N1259" s="135"/>
      <c r="O1259" s="135"/>
      <c r="P1259" s="135"/>
      <c r="Q1259" s="135"/>
      <c r="R1259" s="135"/>
      <c r="S1259" s="135"/>
      <c r="T1259" s="135"/>
      <c r="U1259" s="135"/>
      <c r="V1259" s="135"/>
      <c r="W1259" s="135"/>
      <c r="X1259" s="135"/>
      <c r="Y1259" s="36">
        <v>500</v>
      </c>
      <c r="Z1259" s="36"/>
      <c r="AA1259" s="36"/>
      <c r="AB1259" s="36"/>
      <c r="AC1259" s="36"/>
      <c r="AD1259" s="37"/>
    </row>
    <row r="1260" spans="2:30" s="5" customFormat="1" ht="18" customHeight="1">
      <c r="B1260" s="76"/>
      <c r="C1260" s="77"/>
      <c r="D1260" s="77"/>
      <c r="E1260" s="77"/>
      <c r="F1260" s="86">
        <v>413</v>
      </c>
      <c r="G1260" s="86"/>
      <c r="H1260" s="103" t="s">
        <v>2</v>
      </c>
      <c r="I1260" s="103"/>
      <c r="J1260" s="103"/>
      <c r="K1260" s="103"/>
      <c r="L1260" s="103"/>
      <c r="M1260" s="103"/>
      <c r="N1260" s="103"/>
      <c r="O1260" s="103"/>
      <c r="P1260" s="103"/>
      <c r="Q1260" s="103"/>
      <c r="R1260" s="103"/>
      <c r="S1260" s="103"/>
      <c r="T1260" s="103"/>
      <c r="U1260" s="103"/>
      <c r="V1260" s="103"/>
      <c r="W1260" s="103"/>
      <c r="X1260" s="103"/>
      <c r="Y1260" s="88">
        <f>SUM(Y1261:Y1262)</f>
        <v>22780</v>
      </c>
      <c r="Z1260" s="89"/>
      <c r="AA1260" s="89"/>
      <c r="AB1260" s="89"/>
      <c r="AC1260" s="89"/>
      <c r="AD1260" s="90"/>
    </row>
    <row r="1261" spans="2:30" s="5" customFormat="1" ht="18" customHeight="1">
      <c r="B1261" s="93"/>
      <c r="C1261" s="94"/>
      <c r="D1261" s="81">
        <v>133</v>
      </c>
      <c r="E1261" s="81"/>
      <c r="F1261" s="95"/>
      <c r="G1261" s="95"/>
      <c r="H1261" s="80">
        <v>4131</v>
      </c>
      <c r="I1261" s="80"/>
      <c r="J1261" s="80"/>
      <c r="K1261" s="28" t="s">
        <v>88</v>
      </c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100">
        <v>1880</v>
      </c>
      <c r="Z1261" s="100"/>
      <c r="AA1261" s="100"/>
      <c r="AB1261" s="100"/>
      <c r="AC1261" s="100"/>
      <c r="AD1261" s="101"/>
    </row>
    <row r="1262" spans="2:30" s="5" customFormat="1" ht="18" customHeight="1">
      <c r="B1262" s="93"/>
      <c r="C1262" s="94"/>
      <c r="D1262" s="81">
        <v>133</v>
      </c>
      <c r="E1262" s="81"/>
      <c r="F1262" s="95"/>
      <c r="G1262" s="95"/>
      <c r="H1262" s="80">
        <v>4133</v>
      </c>
      <c r="I1262" s="80"/>
      <c r="J1262" s="80"/>
      <c r="K1262" s="28" t="s">
        <v>89</v>
      </c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100">
        <v>20900</v>
      </c>
      <c r="Z1262" s="100"/>
      <c r="AA1262" s="100"/>
      <c r="AB1262" s="100"/>
      <c r="AC1262" s="100"/>
      <c r="AD1262" s="101"/>
    </row>
    <row r="1263" spans="2:30" s="5" customFormat="1" ht="18" customHeight="1">
      <c r="B1263" s="76"/>
      <c r="C1263" s="77"/>
      <c r="D1263" s="77"/>
      <c r="E1263" s="77"/>
      <c r="F1263" s="86">
        <v>414</v>
      </c>
      <c r="G1263" s="86"/>
      <c r="H1263" s="103" t="s">
        <v>92</v>
      </c>
      <c r="I1263" s="103"/>
      <c r="J1263" s="103"/>
      <c r="K1263" s="103"/>
      <c r="L1263" s="103"/>
      <c r="M1263" s="103"/>
      <c r="N1263" s="103"/>
      <c r="O1263" s="103"/>
      <c r="P1263" s="103"/>
      <c r="Q1263" s="103"/>
      <c r="R1263" s="103"/>
      <c r="S1263" s="103"/>
      <c r="T1263" s="103"/>
      <c r="U1263" s="103"/>
      <c r="V1263" s="103"/>
      <c r="W1263" s="103"/>
      <c r="X1263" s="103"/>
      <c r="Y1263" s="88">
        <f>SUM(Y1264:Y1266)</f>
        <v>21300</v>
      </c>
      <c r="Z1263" s="89"/>
      <c r="AA1263" s="89"/>
      <c r="AB1263" s="89"/>
      <c r="AC1263" s="89"/>
      <c r="AD1263" s="90"/>
    </row>
    <row r="1264" spans="2:30" s="5" customFormat="1" ht="18" customHeight="1">
      <c r="B1264" s="93"/>
      <c r="C1264" s="94"/>
      <c r="D1264" s="81">
        <v>133</v>
      </c>
      <c r="E1264" s="81"/>
      <c r="F1264" s="95"/>
      <c r="G1264" s="95"/>
      <c r="H1264" s="80">
        <v>4141</v>
      </c>
      <c r="I1264" s="80"/>
      <c r="J1264" s="80"/>
      <c r="K1264" s="28" t="s">
        <v>94</v>
      </c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100">
        <v>1500</v>
      </c>
      <c r="Z1264" s="100"/>
      <c r="AA1264" s="100"/>
      <c r="AB1264" s="100"/>
      <c r="AC1264" s="100"/>
      <c r="AD1264" s="101"/>
    </row>
    <row r="1265" spans="2:30" s="5" customFormat="1" ht="18" customHeight="1">
      <c r="B1265" s="93"/>
      <c r="C1265" s="94"/>
      <c r="D1265" s="81">
        <v>133</v>
      </c>
      <c r="E1265" s="81"/>
      <c r="F1265" s="95"/>
      <c r="G1265" s="95"/>
      <c r="H1265" s="80">
        <v>4143</v>
      </c>
      <c r="I1265" s="80"/>
      <c r="J1265" s="80"/>
      <c r="K1265" s="28" t="s">
        <v>90</v>
      </c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100">
        <v>16800</v>
      </c>
      <c r="Z1265" s="100"/>
      <c r="AA1265" s="100"/>
      <c r="AB1265" s="100"/>
      <c r="AC1265" s="100"/>
      <c r="AD1265" s="101"/>
    </row>
    <row r="1266" spans="2:30" s="5" customFormat="1" ht="18" customHeight="1">
      <c r="B1266" s="82"/>
      <c r="C1266" s="83"/>
      <c r="D1266" s="81">
        <v>133</v>
      </c>
      <c r="E1266" s="81"/>
      <c r="F1266" s="99"/>
      <c r="G1266" s="99"/>
      <c r="H1266" s="80">
        <v>4148</v>
      </c>
      <c r="I1266" s="80"/>
      <c r="J1266" s="80"/>
      <c r="K1266" s="28" t="s">
        <v>99</v>
      </c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100">
        <v>3000</v>
      </c>
      <c r="Z1266" s="100"/>
      <c r="AA1266" s="100"/>
      <c r="AB1266" s="100"/>
      <c r="AC1266" s="100"/>
      <c r="AD1266" s="101"/>
    </row>
    <row r="1267" spans="2:30" s="5" customFormat="1" ht="18" customHeight="1">
      <c r="B1267" s="76"/>
      <c r="C1267" s="77"/>
      <c r="D1267" s="77"/>
      <c r="E1267" s="77"/>
      <c r="F1267" s="86">
        <v>415</v>
      </c>
      <c r="G1267" s="86"/>
      <c r="H1267" s="103" t="s">
        <v>57</v>
      </c>
      <c r="I1267" s="103"/>
      <c r="J1267" s="103"/>
      <c r="K1267" s="103"/>
      <c r="L1267" s="103"/>
      <c r="M1267" s="103"/>
      <c r="N1267" s="103"/>
      <c r="O1267" s="103"/>
      <c r="P1267" s="103"/>
      <c r="Q1267" s="103"/>
      <c r="R1267" s="103"/>
      <c r="S1267" s="103"/>
      <c r="T1267" s="103"/>
      <c r="U1267" s="103"/>
      <c r="V1267" s="103"/>
      <c r="W1267" s="103"/>
      <c r="X1267" s="103"/>
      <c r="Y1267" s="88">
        <f>SUM(Y1268:Y1268)</f>
        <v>25000</v>
      </c>
      <c r="Z1267" s="89"/>
      <c r="AA1267" s="89"/>
      <c r="AB1267" s="89"/>
      <c r="AC1267" s="89"/>
      <c r="AD1267" s="90"/>
    </row>
    <row r="1268" spans="2:30" s="5" customFormat="1" ht="18" customHeight="1">
      <c r="B1268" s="93"/>
      <c r="C1268" s="94"/>
      <c r="D1268" s="81">
        <v>133</v>
      </c>
      <c r="E1268" s="81"/>
      <c r="F1268" s="95"/>
      <c r="G1268" s="95"/>
      <c r="H1268" s="80">
        <v>4153</v>
      </c>
      <c r="I1268" s="80"/>
      <c r="J1268" s="80"/>
      <c r="K1268" s="28" t="s">
        <v>124</v>
      </c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100">
        <v>25000</v>
      </c>
      <c r="Z1268" s="100"/>
      <c r="AA1268" s="100"/>
      <c r="AB1268" s="100"/>
      <c r="AC1268" s="100"/>
      <c r="AD1268" s="101"/>
    </row>
    <row r="1269" spans="2:30" s="5" customFormat="1" ht="18" customHeight="1">
      <c r="B1269" s="76"/>
      <c r="C1269" s="77"/>
      <c r="D1269" s="77"/>
      <c r="E1269" s="77"/>
      <c r="F1269" s="86">
        <v>419</v>
      </c>
      <c r="G1269" s="86"/>
      <c r="H1269" s="96" t="s">
        <v>59</v>
      </c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8"/>
      <c r="Y1269" s="88">
        <f>SUM(Y1270:AD1270)</f>
        <v>91000</v>
      </c>
      <c r="Z1269" s="89"/>
      <c r="AA1269" s="89"/>
      <c r="AB1269" s="89"/>
      <c r="AC1269" s="89"/>
      <c r="AD1269" s="90"/>
    </row>
    <row r="1270" spans="2:30" s="5" customFormat="1" ht="18" customHeight="1">
      <c r="B1270" s="93"/>
      <c r="C1270" s="94"/>
      <c r="D1270" s="81">
        <v>133</v>
      </c>
      <c r="E1270" s="81"/>
      <c r="F1270" s="95"/>
      <c r="G1270" s="95"/>
      <c r="H1270" s="80">
        <v>4193</v>
      </c>
      <c r="I1270" s="80"/>
      <c r="J1270" s="80"/>
      <c r="K1270" s="28" t="s">
        <v>100</v>
      </c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100">
        <v>91000</v>
      </c>
      <c r="Z1270" s="100"/>
      <c r="AA1270" s="100"/>
      <c r="AB1270" s="100"/>
      <c r="AC1270" s="100"/>
      <c r="AD1270" s="101"/>
    </row>
    <row r="1271" spans="2:30" s="5" customFormat="1" ht="18" customHeight="1">
      <c r="B1271" s="76"/>
      <c r="C1271" s="77"/>
      <c r="D1271" s="77"/>
      <c r="E1271" s="77"/>
      <c r="F1271" s="86">
        <v>441</v>
      </c>
      <c r="G1271" s="86"/>
      <c r="H1271" s="103" t="s">
        <v>35</v>
      </c>
      <c r="I1271" s="103"/>
      <c r="J1271" s="103"/>
      <c r="K1271" s="103"/>
      <c r="L1271" s="103"/>
      <c r="M1271" s="103"/>
      <c r="N1271" s="103"/>
      <c r="O1271" s="103"/>
      <c r="P1271" s="103"/>
      <c r="Q1271" s="103"/>
      <c r="R1271" s="103"/>
      <c r="S1271" s="103"/>
      <c r="T1271" s="103"/>
      <c r="U1271" s="103"/>
      <c r="V1271" s="103"/>
      <c r="W1271" s="103"/>
      <c r="X1271" s="103"/>
      <c r="Y1271" s="88">
        <f>SUM(Y1272:Y1272)</f>
        <v>31300</v>
      </c>
      <c r="Z1271" s="89"/>
      <c r="AA1271" s="89"/>
      <c r="AB1271" s="89"/>
      <c r="AC1271" s="89"/>
      <c r="AD1271" s="90"/>
    </row>
    <row r="1272" spans="2:30" s="5" customFormat="1" ht="18" customHeight="1">
      <c r="B1272" s="78"/>
      <c r="C1272" s="79"/>
      <c r="D1272" s="102">
        <v>112</v>
      </c>
      <c r="E1272" s="102"/>
      <c r="F1272" s="87"/>
      <c r="G1272" s="87"/>
      <c r="H1272" s="104">
        <v>4415</v>
      </c>
      <c r="I1272" s="104"/>
      <c r="J1272" s="104"/>
      <c r="K1272" s="28" t="s">
        <v>7</v>
      </c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91">
        <v>31300</v>
      </c>
      <c r="Z1272" s="91"/>
      <c r="AA1272" s="91"/>
      <c r="AB1272" s="91"/>
      <c r="AC1272" s="91"/>
      <c r="AD1272" s="92"/>
    </row>
    <row r="1273" spans="2:30" s="5" customFormat="1" ht="18" customHeight="1">
      <c r="B1273" s="105">
        <v>24</v>
      </c>
      <c r="C1273" s="106"/>
      <c r="D1273" s="109" t="s">
        <v>136</v>
      </c>
      <c r="E1273" s="109"/>
      <c r="F1273" s="109"/>
      <c r="G1273" s="109"/>
      <c r="H1273" s="109"/>
      <c r="I1273" s="109"/>
      <c r="J1273" s="109"/>
      <c r="K1273" s="109"/>
      <c r="L1273" s="109"/>
      <c r="M1273" s="109"/>
      <c r="N1273" s="109"/>
      <c r="O1273" s="109"/>
      <c r="P1273" s="109"/>
      <c r="Q1273" s="109"/>
      <c r="R1273" s="109"/>
      <c r="S1273" s="109"/>
      <c r="T1273" s="109"/>
      <c r="U1273" s="109"/>
      <c r="V1273" s="109"/>
      <c r="W1273" s="109"/>
      <c r="X1273" s="109"/>
      <c r="Y1273" s="111">
        <f>Y1251+Y1257+Y1260+Y1263+Y1271+Y1267+Y1269</f>
        <v>398820</v>
      </c>
      <c r="Z1273" s="112"/>
      <c r="AA1273" s="112"/>
      <c r="AB1273" s="112"/>
      <c r="AC1273" s="112"/>
      <c r="AD1273" s="113"/>
    </row>
    <row r="1274" spans="2:30" s="5" customFormat="1" ht="18" customHeight="1">
      <c r="B1274" s="107"/>
      <c r="C1274" s="108"/>
      <c r="D1274" s="110"/>
      <c r="E1274" s="110"/>
      <c r="F1274" s="110"/>
      <c r="G1274" s="110"/>
      <c r="H1274" s="110"/>
      <c r="I1274" s="110"/>
      <c r="J1274" s="110"/>
      <c r="K1274" s="110"/>
      <c r="L1274" s="110"/>
      <c r="M1274" s="110"/>
      <c r="N1274" s="110"/>
      <c r="O1274" s="110"/>
      <c r="P1274" s="110"/>
      <c r="Q1274" s="110"/>
      <c r="R1274" s="110"/>
      <c r="S1274" s="110"/>
      <c r="T1274" s="110"/>
      <c r="U1274" s="110"/>
      <c r="V1274" s="110"/>
      <c r="W1274" s="110"/>
      <c r="X1274" s="110"/>
      <c r="Y1274" s="114"/>
      <c r="Z1274" s="115"/>
      <c r="AA1274" s="115"/>
      <c r="AB1274" s="115"/>
      <c r="AC1274" s="115"/>
      <c r="AD1274" s="116"/>
    </row>
    <row r="1287" spans="2:30" s="5" customFormat="1" ht="18" customHeight="1"/>
    <row r="1288" spans="2:30" s="5" customFormat="1" ht="18" customHeight="1">
      <c r="B1288" s="145" t="s">
        <v>130</v>
      </c>
      <c r="C1288" s="146"/>
      <c r="D1288" s="146" t="s">
        <v>131</v>
      </c>
      <c r="E1288" s="146"/>
      <c r="F1288" s="146" t="s">
        <v>132</v>
      </c>
      <c r="G1288" s="146"/>
      <c r="H1288" s="146" t="s">
        <v>132</v>
      </c>
      <c r="I1288" s="146"/>
      <c r="J1288" s="149" t="s">
        <v>134</v>
      </c>
      <c r="K1288" s="149"/>
      <c r="L1288" s="149"/>
      <c r="M1288" s="149"/>
      <c r="N1288" s="149"/>
      <c r="O1288" s="149"/>
      <c r="P1288" s="149"/>
      <c r="Q1288" s="149"/>
      <c r="R1288" s="149"/>
      <c r="S1288" s="149"/>
      <c r="T1288" s="149"/>
      <c r="U1288" s="149"/>
      <c r="V1288" s="149"/>
      <c r="W1288" s="149"/>
      <c r="X1288" s="149"/>
      <c r="Y1288" s="149" t="s">
        <v>133</v>
      </c>
      <c r="Z1288" s="149"/>
      <c r="AA1288" s="149"/>
      <c r="AB1288" s="149"/>
      <c r="AC1288" s="149"/>
      <c r="AD1288" s="151"/>
    </row>
    <row r="1289" spans="2:30" s="5" customFormat="1" ht="18" customHeight="1">
      <c r="B1289" s="147"/>
      <c r="C1289" s="148"/>
      <c r="D1289" s="148"/>
      <c r="E1289" s="148"/>
      <c r="F1289" s="148"/>
      <c r="G1289" s="148"/>
      <c r="H1289" s="148"/>
      <c r="I1289" s="148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  <c r="U1289" s="150"/>
      <c r="V1289" s="150"/>
      <c r="W1289" s="150"/>
      <c r="X1289" s="150"/>
      <c r="Y1289" s="150"/>
      <c r="Z1289" s="150"/>
      <c r="AA1289" s="150"/>
      <c r="AB1289" s="150"/>
      <c r="AC1289" s="150"/>
      <c r="AD1289" s="152"/>
    </row>
    <row r="1290" spans="2:30" s="5" customFormat="1" ht="18" customHeight="1">
      <c r="B1290" s="137">
        <v>25</v>
      </c>
      <c r="C1290" s="138"/>
      <c r="D1290" s="141" t="s">
        <v>83</v>
      </c>
      <c r="E1290" s="141"/>
      <c r="F1290" s="141"/>
      <c r="G1290" s="141"/>
      <c r="H1290" s="141"/>
      <c r="I1290" s="141"/>
      <c r="J1290" s="141"/>
      <c r="K1290" s="141"/>
      <c r="L1290" s="141"/>
      <c r="M1290" s="141"/>
      <c r="N1290" s="141"/>
      <c r="O1290" s="141"/>
      <c r="P1290" s="141"/>
      <c r="Q1290" s="141"/>
      <c r="R1290" s="141"/>
      <c r="S1290" s="141"/>
      <c r="T1290" s="141"/>
      <c r="U1290" s="141"/>
      <c r="V1290" s="141"/>
      <c r="W1290" s="141"/>
      <c r="X1290" s="141"/>
      <c r="Y1290" s="141"/>
      <c r="Z1290" s="141"/>
      <c r="AA1290" s="141"/>
      <c r="AB1290" s="141"/>
      <c r="AC1290" s="141"/>
      <c r="AD1290" s="142"/>
    </row>
    <row r="1291" spans="2:30" s="5" customFormat="1" ht="18" customHeight="1">
      <c r="B1291" s="139"/>
      <c r="C1291" s="140"/>
      <c r="D1291" s="143"/>
      <c r="E1291" s="143"/>
      <c r="F1291" s="143"/>
      <c r="G1291" s="143"/>
      <c r="H1291" s="143"/>
      <c r="I1291" s="143"/>
      <c r="J1291" s="143"/>
      <c r="K1291" s="143"/>
      <c r="L1291" s="143"/>
      <c r="M1291" s="143"/>
      <c r="N1291" s="143"/>
      <c r="O1291" s="143"/>
      <c r="P1291" s="143"/>
      <c r="Q1291" s="143"/>
      <c r="R1291" s="143"/>
      <c r="S1291" s="143"/>
      <c r="T1291" s="143"/>
      <c r="U1291" s="143"/>
      <c r="V1291" s="143"/>
      <c r="W1291" s="143"/>
      <c r="X1291" s="143"/>
      <c r="Y1291" s="143"/>
      <c r="Z1291" s="143"/>
      <c r="AA1291" s="143"/>
      <c r="AB1291" s="143"/>
      <c r="AC1291" s="143"/>
      <c r="AD1291" s="144"/>
    </row>
    <row r="1292" spans="2:30" s="5" customFormat="1" ht="18" customHeight="1">
      <c r="B1292" s="76"/>
      <c r="C1292" s="77"/>
      <c r="D1292" s="77"/>
      <c r="E1292" s="77"/>
      <c r="F1292" s="86">
        <v>411</v>
      </c>
      <c r="G1292" s="86"/>
      <c r="H1292" s="103" t="s">
        <v>0</v>
      </c>
      <c r="I1292" s="103"/>
      <c r="J1292" s="103"/>
      <c r="K1292" s="103"/>
      <c r="L1292" s="103"/>
      <c r="M1292" s="103"/>
      <c r="N1292" s="103"/>
      <c r="O1292" s="103"/>
      <c r="P1292" s="103"/>
      <c r="Q1292" s="103"/>
      <c r="R1292" s="103"/>
      <c r="S1292" s="103"/>
      <c r="T1292" s="103"/>
      <c r="U1292" s="103"/>
      <c r="V1292" s="103"/>
      <c r="W1292" s="103"/>
      <c r="X1292" s="103"/>
      <c r="Y1292" s="88">
        <f>SUM(Y1293:Y1297)</f>
        <v>57460</v>
      </c>
      <c r="Z1292" s="89"/>
      <c r="AA1292" s="89"/>
      <c r="AB1292" s="89"/>
      <c r="AC1292" s="89"/>
      <c r="AD1292" s="90"/>
    </row>
    <row r="1293" spans="2:30" s="5" customFormat="1" ht="18" customHeight="1">
      <c r="B1293" s="82"/>
      <c r="C1293" s="83"/>
      <c r="D1293" s="81">
        <v>111</v>
      </c>
      <c r="E1293" s="81"/>
      <c r="F1293" s="99"/>
      <c r="G1293" s="99"/>
      <c r="H1293" s="80">
        <v>4111</v>
      </c>
      <c r="I1293" s="80"/>
      <c r="J1293" s="80"/>
      <c r="K1293" s="28" t="s">
        <v>37</v>
      </c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100">
        <v>32100</v>
      </c>
      <c r="Z1293" s="100"/>
      <c r="AA1293" s="100"/>
      <c r="AB1293" s="100"/>
      <c r="AC1293" s="100"/>
      <c r="AD1293" s="101"/>
    </row>
    <row r="1294" spans="2:30" s="5" customFormat="1" ht="18" customHeight="1">
      <c r="B1294" s="82"/>
      <c r="C1294" s="83"/>
      <c r="D1294" s="81">
        <v>111</v>
      </c>
      <c r="E1294" s="81"/>
      <c r="F1294" s="99"/>
      <c r="G1294" s="99"/>
      <c r="H1294" s="80">
        <v>4112</v>
      </c>
      <c r="I1294" s="80"/>
      <c r="J1294" s="80"/>
      <c r="K1294" s="136" t="s">
        <v>118</v>
      </c>
      <c r="L1294" s="136"/>
      <c r="M1294" s="136"/>
      <c r="N1294" s="136"/>
      <c r="O1294" s="136"/>
      <c r="P1294" s="136"/>
      <c r="Q1294" s="136"/>
      <c r="R1294" s="136"/>
      <c r="S1294" s="136"/>
      <c r="T1294" s="136"/>
      <c r="U1294" s="136"/>
      <c r="V1294" s="136"/>
      <c r="W1294" s="136"/>
      <c r="X1294" s="136"/>
      <c r="Y1294" s="100">
        <v>5920</v>
      </c>
      <c r="Z1294" s="100"/>
      <c r="AA1294" s="100"/>
      <c r="AB1294" s="100"/>
      <c r="AC1294" s="100"/>
      <c r="AD1294" s="101"/>
    </row>
    <row r="1295" spans="2:30" s="5" customFormat="1" ht="18" customHeight="1">
      <c r="B1295" s="82"/>
      <c r="C1295" s="83"/>
      <c r="D1295" s="81">
        <v>111</v>
      </c>
      <c r="E1295" s="81"/>
      <c r="F1295" s="99"/>
      <c r="G1295" s="99"/>
      <c r="H1295" s="80">
        <v>4113</v>
      </c>
      <c r="I1295" s="80"/>
      <c r="J1295" s="80"/>
      <c r="K1295" s="28" t="s">
        <v>53</v>
      </c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100">
        <v>12320</v>
      </c>
      <c r="Z1295" s="100"/>
      <c r="AA1295" s="100"/>
      <c r="AB1295" s="100"/>
      <c r="AC1295" s="100"/>
      <c r="AD1295" s="101"/>
    </row>
    <row r="1296" spans="2:30" s="5" customFormat="1" ht="18" customHeight="1">
      <c r="B1296" s="82"/>
      <c r="C1296" s="83"/>
      <c r="D1296" s="81">
        <v>111</v>
      </c>
      <c r="E1296" s="81"/>
      <c r="F1296" s="99"/>
      <c r="G1296" s="99"/>
      <c r="H1296" s="80">
        <v>4114</v>
      </c>
      <c r="I1296" s="80"/>
      <c r="J1296" s="80"/>
      <c r="K1296" s="28" t="s">
        <v>54</v>
      </c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100">
        <v>6130</v>
      </c>
      <c r="Z1296" s="100"/>
      <c r="AA1296" s="100"/>
      <c r="AB1296" s="100"/>
      <c r="AC1296" s="100"/>
      <c r="AD1296" s="101"/>
    </row>
    <row r="1297" spans="2:30" s="5" customFormat="1" ht="18" customHeight="1">
      <c r="B1297" s="133"/>
      <c r="C1297" s="134"/>
      <c r="D1297" s="120">
        <v>111</v>
      </c>
      <c r="E1297" s="120"/>
      <c r="F1297" s="119"/>
      <c r="G1297" s="119"/>
      <c r="H1297" s="117">
        <v>4115</v>
      </c>
      <c r="I1297" s="117"/>
      <c r="J1297" s="117"/>
      <c r="K1297" s="118" t="s">
        <v>160</v>
      </c>
      <c r="L1297" s="118"/>
      <c r="M1297" s="118"/>
      <c r="N1297" s="118"/>
      <c r="O1297" s="118"/>
      <c r="P1297" s="118"/>
      <c r="Q1297" s="118"/>
      <c r="R1297" s="118"/>
      <c r="S1297" s="118"/>
      <c r="T1297" s="118"/>
      <c r="U1297" s="118"/>
      <c r="V1297" s="118"/>
      <c r="W1297" s="118"/>
      <c r="X1297" s="118"/>
      <c r="Y1297" s="36">
        <v>990</v>
      </c>
      <c r="Z1297" s="36"/>
      <c r="AA1297" s="36"/>
      <c r="AB1297" s="36"/>
      <c r="AC1297" s="36"/>
      <c r="AD1297" s="37"/>
    </row>
    <row r="1298" spans="2:30" s="5" customFormat="1" ht="18" customHeight="1">
      <c r="B1298" s="76"/>
      <c r="C1298" s="77"/>
      <c r="D1298" s="77"/>
      <c r="E1298" s="77"/>
      <c r="F1298" s="86">
        <v>412</v>
      </c>
      <c r="G1298" s="86"/>
      <c r="H1298" s="103" t="s">
        <v>1</v>
      </c>
      <c r="I1298" s="103"/>
      <c r="J1298" s="103"/>
      <c r="K1298" s="103"/>
      <c r="L1298" s="103"/>
      <c r="M1298" s="103"/>
      <c r="N1298" s="103"/>
      <c r="O1298" s="103"/>
      <c r="P1298" s="103"/>
      <c r="Q1298" s="103"/>
      <c r="R1298" s="103"/>
      <c r="S1298" s="103"/>
      <c r="T1298" s="103"/>
      <c r="U1298" s="103"/>
      <c r="V1298" s="103"/>
      <c r="W1298" s="103"/>
      <c r="X1298" s="103"/>
      <c r="Y1298" s="88">
        <f>SUM(Y1299:Y1300)</f>
        <v>1550</v>
      </c>
      <c r="Z1298" s="89"/>
      <c r="AA1298" s="89"/>
      <c r="AB1298" s="89"/>
      <c r="AC1298" s="89"/>
      <c r="AD1298" s="90"/>
    </row>
    <row r="1299" spans="2:30" s="5" customFormat="1" ht="18" customHeight="1">
      <c r="B1299" s="82"/>
      <c r="C1299" s="83"/>
      <c r="D1299" s="81">
        <v>111</v>
      </c>
      <c r="E1299" s="81"/>
      <c r="F1299" s="99"/>
      <c r="G1299" s="99"/>
      <c r="H1299" s="80">
        <v>4123</v>
      </c>
      <c r="I1299" s="80"/>
      <c r="J1299" s="80"/>
      <c r="K1299" s="28" t="s">
        <v>33</v>
      </c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100">
        <v>1050</v>
      </c>
      <c r="Z1299" s="100"/>
      <c r="AA1299" s="100"/>
      <c r="AB1299" s="100"/>
      <c r="AC1299" s="100"/>
      <c r="AD1299" s="101"/>
    </row>
    <row r="1300" spans="2:30" s="5" customFormat="1" ht="18" customHeight="1">
      <c r="B1300" s="133"/>
      <c r="C1300" s="134"/>
      <c r="D1300" s="120">
        <v>111</v>
      </c>
      <c r="E1300" s="120"/>
      <c r="F1300" s="119"/>
      <c r="G1300" s="119"/>
      <c r="H1300" s="117">
        <v>4127</v>
      </c>
      <c r="I1300" s="117"/>
      <c r="J1300" s="117"/>
      <c r="K1300" s="135" t="s">
        <v>34</v>
      </c>
      <c r="L1300" s="135"/>
      <c r="M1300" s="135"/>
      <c r="N1300" s="135"/>
      <c r="O1300" s="135"/>
      <c r="P1300" s="135"/>
      <c r="Q1300" s="135"/>
      <c r="R1300" s="135"/>
      <c r="S1300" s="135"/>
      <c r="T1300" s="135"/>
      <c r="U1300" s="135"/>
      <c r="V1300" s="135"/>
      <c r="W1300" s="135"/>
      <c r="X1300" s="135"/>
      <c r="Y1300" s="36">
        <v>500</v>
      </c>
      <c r="Z1300" s="36"/>
      <c r="AA1300" s="36"/>
      <c r="AB1300" s="36"/>
      <c r="AC1300" s="36"/>
      <c r="AD1300" s="37"/>
    </row>
    <row r="1301" spans="2:30" s="5" customFormat="1" ht="18" customHeight="1">
      <c r="B1301" s="76"/>
      <c r="C1301" s="77"/>
      <c r="D1301" s="77"/>
      <c r="E1301" s="77"/>
      <c r="F1301" s="86">
        <v>413</v>
      </c>
      <c r="G1301" s="86"/>
      <c r="H1301" s="103" t="s">
        <v>2</v>
      </c>
      <c r="I1301" s="103"/>
      <c r="J1301" s="103"/>
      <c r="K1301" s="103"/>
      <c r="L1301" s="103"/>
      <c r="M1301" s="103"/>
      <c r="N1301" s="103"/>
      <c r="O1301" s="103"/>
      <c r="P1301" s="103"/>
      <c r="Q1301" s="103"/>
      <c r="R1301" s="103"/>
      <c r="S1301" s="103"/>
      <c r="T1301" s="103"/>
      <c r="U1301" s="103"/>
      <c r="V1301" s="103"/>
      <c r="W1301" s="103"/>
      <c r="X1301" s="103"/>
      <c r="Y1301" s="88">
        <f>SUM(Y1302:Y1303)</f>
        <v>2500</v>
      </c>
      <c r="Z1301" s="89"/>
      <c r="AA1301" s="89"/>
      <c r="AB1301" s="89"/>
      <c r="AC1301" s="89"/>
      <c r="AD1301" s="90"/>
    </row>
    <row r="1302" spans="2:30" s="5" customFormat="1" ht="18" customHeight="1">
      <c r="B1302" s="93"/>
      <c r="C1302" s="94"/>
      <c r="D1302" s="81">
        <v>111</v>
      </c>
      <c r="E1302" s="81"/>
      <c r="F1302" s="95"/>
      <c r="G1302" s="95"/>
      <c r="H1302" s="80">
        <v>4131</v>
      </c>
      <c r="I1302" s="80"/>
      <c r="J1302" s="80"/>
      <c r="K1302" s="28" t="s">
        <v>88</v>
      </c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100">
        <v>1500</v>
      </c>
      <c r="Z1302" s="100"/>
      <c r="AA1302" s="100"/>
      <c r="AB1302" s="100"/>
      <c r="AC1302" s="100"/>
      <c r="AD1302" s="101"/>
    </row>
    <row r="1303" spans="2:30" s="5" customFormat="1" ht="18" customHeight="1">
      <c r="B1303" s="93"/>
      <c r="C1303" s="94"/>
      <c r="D1303" s="81">
        <v>111</v>
      </c>
      <c r="E1303" s="81"/>
      <c r="F1303" s="95"/>
      <c r="G1303" s="95"/>
      <c r="H1303" s="80">
        <v>4133</v>
      </c>
      <c r="I1303" s="80"/>
      <c r="J1303" s="80"/>
      <c r="K1303" s="28" t="s">
        <v>89</v>
      </c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100">
        <v>1000</v>
      </c>
      <c r="Z1303" s="100"/>
      <c r="AA1303" s="100"/>
      <c r="AB1303" s="100"/>
      <c r="AC1303" s="100"/>
      <c r="AD1303" s="101"/>
    </row>
    <row r="1304" spans="2:30" s="5" customFormat="1" ht="18" customHeight="1">
      <c r="B1304" s="76"/>
      <c r="C1304" s="77"/>
      <c r="D1304" s="77"/>
      <c r="E1304" s="77"/>
      <c r="F1304" s="86">
        <v>414</v>
      </c>
      <c r="G1304" s="86"/>
      <c r="H1304" s="103" t="s">
        <v>92</v>
      </c>
      <c r="I1304" s="103"/>
      <c r="J1304" s="103"/>
      <c r="K1304" s="103"/>
      <c r="L1304" s="103"/>
      <c r="M1304" s="103"/>
      <c r="N1304" s="103"/>
      <c r="O1304" s="103"/>
      <c r="P1304" s="103"/>
      <c r="Q1304" s="103"/>
      <c r="R1304" s="103"/>
      <c r="S1304" s="103"/>
      <c r="T1304" s="103"/>
      <c r="U1304" s="103"/>
      <c r="V1304" s="103"/>
      <c r="W1304" s="103"/>
      <c r="X1304" s="103"/>
      <c r="Y1304" s="88">
        <f>SUM(Y1305:Y1307)</f>
        <v>7200</v>
      </c>
      <c r="Z1304" s="89"/>
      <c r="AA1304" s="89"/>
      <c r="AB1304" s="89"/>
      <c r="AC1304" s="89"/>
      <c r="AD1304" s="90"/>
    </row>
    <row r="1305" spans="2:30" s="5" customFormat="1" ht="18" customHeight="1">
      <c r="B1305" s="93"/>
      <c r="C1305" s="94"/>
      <c r="D1305" s="81">
        <v>111</v>
      </c>
      <c r="E1305" s="81"/>
      <c r="F1305" s="95"/>
      <c r="G1305" s="95"/>
      <c r="H1305" s="80">
        <v>4141</v>
      </c>
      <c r="I1305" s="80"/>
      <c r="J1305" s="80"/>
      <c r="K1305" s="28" t="s">
        <v>94</v>
      </c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100">
        <v>2500</v>
      </c>
      <c r="Z1305" s="100"/>
      <c r="AA1305" s="100"/>
      <c r="AB1305" s="100"/>
      <c r="AC1305" s="100"/>
      <c r="AD1305" s="101"/>
    </row>
    <row r="1306" spans="2:30" s="5" customFormat="1" ht="18" customHeight="1">
      <c r="B1306" s="93"/>
      <c r="C1306" s="94"/>
      <c r="D1306" s="81">
        <v>111</v>
      </c>
      <c r="E1306" s="81"/>
      <c r="F1306" s="95"/>
      <c r="G1306" s="95"/>
      <c r="H1306" s="80">
        <v>4143</v>
      </c>
      <c r="I1306" s="80"/>
      <c r="J1306" s="80"/>
      <c r="K1306" s="28" t="s">
        <v>90</v>
      </c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100">
        <v>700</v>
      </c>
      <c r="Z1306" s="100"/>
      <c r="AA1306" s="100"/>
      <c r="AB1306" s="100"/>
      <c r="AC1306" s="100"/>
      <c r="AD1306" s="101"/>
    </row>
    <row r="1307" spans="2:30" s="5" customFormat="1" ht="18" customHeight="1">
      <c r="B1307" s="82"/>
      <c r="C1307" s="83"/>
      <c r="D1307" s="81">
        <v>111</v>
      </c>
      <c r="E1307" s="81"/>
      <c r="F1307" s="99"/>
      <c r="G1307" s="99"/>
      <c r="H1307" s="80">
        <v>4148</v>
      </c>
      <c r="I1307" s="80"/>
      <c r="J1307" s="80"/>
      <c r="K1307" s="28" t="s">
        <v>99</v>
      </c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100">
        <v>4000</v>
      </c>
      <c r="Z1307" s="100"/>
      <c r="AA1307" s="100"/>
      <c r="AB1307" s="100"/>
      <c r="AC1307" s="100"/>
      <c r="AD1307" s="101"/>
    </row>
    <row r="1308" spans="2:30" s="5" customFormat="1" ht="18" customHeight="1">
      <c r="B1308" s="76"/>
      <c r="C1308" s="77"/>
      <c r="D1308" s="77"/>
      <c r="E1308" s="77"/>
      <c r="F1308" s="86">
        <v>441</v>
      </c>
      <c r="G1308" s="86"/>
      <c r="H1308" s="103" t="s">
        <v>35</v>
      </c>
      <c r="I1308" s="103"/>
      <c r="J1308" s="103"/>
      <c r="K1308" s="103"/>
      <c r="L1308" s="103"/>
      <c r="M1308" s="103"/>
      <c r="N1308" s="103"/>
      <c r="O1308" s="103"/>
      <c r="P1308" s="103"/>
      <c r="Q1308" s="103"/>
      <c r="R1308" s="103"/>
      <c r="S1308" s="103"/>
      <c r="T1308" s="103"/>
      <c r="U1308" s="103"/>
      <c r="V1308" s="103"/>
      <c r="W1308" s="103"/>
      <c r="X1308" s="103"/>
      <c r="Y1308" s="88">
        <f>SUM(Y1309:Y1309)</f>
        <v>1000</v>
      </c>
      <c r="Z1308" s="89"/>
      <c r="AA1308" s="89"/>
      <c r="AB1308" s="89"/>
      <c r="AC1308" s="89"/>
      <c r="AD1308" s="90"/>
    </row>
    <row r="1309" spans="2:30" s="5" customFormat="1" ht="18" customHeight="1">
      <c r="B1309" s="78"/>
      <c r="C1309" s="79"/>
      <c r="D1309" s="102">
        <v>112</v>
      </c>
      <c r="E1309" s="102"/>
      <c r="F1309" s="87"/>
      <c r="G1309" s="87"/>
      <c r="H1309" s="104">
        <v>4415</v>
      </c>
      <c r="I1309" s="104"/>
      <c r="J1309" s="104"/>
      <c r="K1309" s="28" t="s">
        <v>7</v>
      </c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91">
        <v>1000</v>
      </c>
      <c r="Z1309" s="91"/>
      <c r="AA1309" s="91"/>
      <c r="AB1309" s="91"/>
      <c r="AC1309" s="91"/>
      <c r="AD1309" s="92"/>
    </row>
    <row r="1310" spans="2:30" s="5" customFormat="1" ht="18" customHeight="1">
      <c r="B1310" s="105">
        <v>25</v>
      </c>
      <c r="C1310" s="106"/>
      <c r="D1310" s="109" t="s">
        <v>136</v>
      </c>
      <c r="E1310" s="109"/>
      <c r="F1310" s="109"/>
      <c r="G1310" s="109"/>
      <c r="H1310" s="109"/>
      <c r="I1310" s="109"/>
      <c r="J1310" s="109"/>
      <c r="K1310" s="109"/>
      <c r="L1310" s="109"/>
      <c r="M1310" s="109"/>
      <c r="N1310" s="109"/>
      <c r="O1310" s="109"/>
      <c r="P1310" s="109"/>
      <c r="Q1310" s="109"/>
      <c r="R1310" s="109"/>
      <c r="S1310" s="109"/>
      <c r="T1310" s="109"/>
      <c r="U1310" s="109"/>
      <c r="V1310" s="109"/>
      <c r="W1310" s="109"/>
      <c r="X1310" s="109"/>
      <c r="Y1310" s="111">
        <f>Y1292+Y1298+Y1301+Y1304+Y1308</f>
        <v>69710</v>
      </c>
      <c r="Z1310" s="112"/>
      <c r="AA1310" s="112"/>
      <c r="AB1310" s="112"/>
      <c r="AC1310" s="112"/>
      <c r="AD1310" s="113"/>
    </row>
    <row r="1311" spans="2:30" s="5" customFormat="1" ht="18" customHeight="1">
      <c r="B1311" s="107"/>
      <c r="C1311" s="108"/>
      <c r="D1311" s="110"/>
      <c r="E1311" s="110"/>
      <c r="F1311" s="110"/>
      <c r="G1311" s="110"/>
      <c r="H1311" s="110"/>
      <c r="I1311" s="110"/>
      <c r="J1311" s="110"/>
      <c r="K1311" s="110"/>
      <c r="L1311" s="110"/>
      <c r="M1311" s="110"/>
      <c r="N1311" s="110"/>
      <c r="O1311" s="110"/>
      <c r="P1311" s="110"/>
      <c r="Q1311" s="110"/>
      <c r="R1311" s="110"/>
      <c r="S1311" s="110"/>
      <c r="T1311" s="110"/>
      <c r="U1311" s="110"/>
      <c r="V1311" s="110"/>
      <c r="W1311" s="110"/>
      <c r="X1311" s="110"/>
      <c r="Y1311" s="114"/>
      <c r="Z1311" s="115"/>
      <c r="AA1311" s="115"/>
      <c r="AB1311" s="115"/>
      <c r="AC1311" s="115"/>
      <c r="AD1311" s="116"/>
    </row>
    <row r="1328" s="5" customFormat="1" ht="18" customHeight="1"/>
    <row r="1329" spans="2:30" s="5" customFormat="1" ht="18" customHeight="1">
      <c r="B1329" s="145" t="s">
        <v>130</v>
      </c>
      <c r="C1329" s="146"/>
      <c r="D1329" s="146" t="s">
        <v>131</v>
      </c>
      <c r="E1329" s="146"/>
      <c r="F1329" s="146" t="s">
        <v>132</v>
      </c>
      <c r="G1329" s="146"/>
      <c r="H1329" s="146" t="s">
        <v>132</v>
      </c>
      <c r="I1329" s="146"/>
      <c r="J1329" s="149" t="s">
        <v>134</v>
      </c>
      <c r="K1329" s="149"/>
      <c r="L1329" s="149"/>
      <c r="M1329" s="149"/>
      <c r="N1329" s="149"/>
      <c r="O1329" s="149"/>
      <c r="P1329" s="149"/>
      <c r="Q1329" s="149"/>
      <c r="R1329" s="149"/>
      <c r="S1329" s="149"/>
      <c r="T1329" s="149"/>
      <c r="U1329" s="149"/>
      <c r="V1329" s="149"/>
      <c r="W1329" s="149"/>
      <c r="X1329" s="149"/>
      <c r="Y1329" s="149" t="s">
        <v>133</v>
      </c>
      <c r="Z1329" s="149"/>
      <c r="AA1329" s="149"/>
      <c r="AB1329" s="149"/>
      <c r="AC1329" s="149"/>
      <c r="AD1329" s="151"/>
    </row>
    <row r="1330" spans="2:30" s="5" customFormat="1" ht="18" customHeight="1">
      <c r="B1330" s="147"/>
      <c r="C1330" s="148"/>
      <c r="D1330" s="148"/>
      <c r="E1330" s="148"/>
      <c r="F1330" s="148"/>
      <c r="G1330" s="148"/>
      <c r="H1330" s="148"/>
      <c r="I1330" s="148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  <c r="U1330" s="150"/>
      <c r="V1330" s="150"/>
      <c r="W1330" s="150"/>
      <c r="X1330" s="150"/>
      <c r="Y1330" s="150"/>
      <c r="Z1330" s="150"/>
      <c r="AA1330" s="150"/>
      <c r="AB1330" s="150"/>
      <c r="AC1330" s="150"/>
      <c r="AD1330" s="152"/>
    </row>
    <row r="1331" spans="2:30" s="5" customFormat="1" ht="18" customHeight="1">
      <c r="B1331" s="137">
        <v>26</v>
      </c>
      <c r="C1331" s="138"/>
      <c r="D1331" s="141" t="s">
        <v>65</v>
      </c>
      <c r="E1331" s="141"/>
      <c r="F1331" s="141"/>
      <c r="G1331" s="141"/>
      <c r="H1331" s="141"/>
      <c r="I1331" s="141"/>
      <c r="J1331" s="141"/>
      <c r="K1331" s="141"/>
      <c r="L1331" s="141"/>
      <c r="M1331" s="141"/>
      <c r="N1331" s="141"/>
      <c r="O1331" s="141"/>
      <c r="P1331" s="141"/>
      <c r="Q1331" s="141"/>
      <c r="R1331" s="141"/>
      <c r="S1331" s="141"/>
      <c r="T1331" s="141"/>
      <c r="U1331" s="141"/>
      <c r="V1331" s="141"/>
      <c r="W1331" s="141"/>
      <c r="X1331" s="141"/>
      <c r="Y1331" s="141"/>
      <c r="Z1331" s="141"/>
      <c r="AA1331" s="141"/>
      <c r="AB1331" s="141"/>
      <c r="AC1331" s="141"/>
      <c r="AD1331" s="142"/>
    </row>
    <row r="1332" spans="2:30" s="5" customFormat="1" ht="18" customHeight="1">
      <c r="B1332" s="139"/>
      <c r="C1332" s="140"/>
      <c r="D1332" s="143"/>
      <c r="E1332" s="143"/>
      <c r="F1332" s="143"/>
      <c r="G1332" s="143"/>
      <c r="H1332" s="143"/>
      <c r="I1332" s="143"/>
      <c r="J1332" s="143"/>
      <c r="K1332" s="143"/>
      <c r="L1332" s="143"/>
      <c r="M1332" s="143"/>
      <c r="N1332" s="143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  <c r="AA1332" s="143"/>
      <c r="AB1332" s="143"/>
      <c r="AC1332" s="143"/>
      <c r="AD1332" s="144"/>
    </row>
    <row r="1333" spans="2:30" s="5" customFormat="1" ht="18" customHeight="1">
      <c r="B1333" s="76"/>
      <c r="C1333" s="77"/>
      <c r="D1333" s="77"/>
      <c r="E1333" s="77"/>
      <c r="F1333" s="86">
        <v>411</v>
      </c>
      <c r="G1333" s="86"/>
      <c r="H1333" s="103" t="s">
        <v>0</v>
      </c>
      <c r="I1333" s="103"/>
      <c r="J1333" s="103"/>
      <c r="K1333" s="103"/>
      <c r="L1333" s="103"/>
      <c r="M1333" s="103"/>
      <c r="N1333" s="103"/>
      <c r="O1333" s="103"/>
      <c r="P1333" s="103"/>
      <c r="Q1333" s="103"/>
      <c r="R1333" s="103"/>
      <c r="S1333" s="103"/>
      <c r="T1333" s="103"/>
      <c r="U1333" s="103"/>
      <c r="V1333" s="103"/>
      <c r="W1333" s="103"/>
      <c r="X1333" s="103"/>
      <c r="Y1333" s="88">
        <f>SUM(Y1334:Y1338)</f>
        <v>1109510</v>
      </c>
      <c r="Z1333" s="89"/>
      <c r="AA1333" s="89"/>
      <c r="AB1333" s="89"/>
      <c r="AC1333" s="89"/>
      <c r="AD1333" s="90"/>
    </row>
    <row r="1334" spans="2:30" s="5" customFormat="1" ht="18" customHeight="1">
      <c r="B1334" s="82"/>
      <c r="C1334" s="83"/>
      <c r="D1334" s="81">
        <v>320</v>
      </c>
      <c r="E1334" s="81"/>
      <c r="F1334" s="99"/>
      <c r="G1334" s="99"/>
      <c r="H1334" s="80">
        <v>4111</v>
      </c>
      <c r="I1334" s="80"/>
      <c r="J1334" s="80"/>
      <c r="K1334" s="28" t="s">
        <v>37</v>
      </c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100">
        <v>601280</v>
      </c>
      <c r="Z1334" s="100"/>
      <c r="AA1334" s="100"/>
      <c r="AB1334" s="100"/>
      <c r="AC1334" s="100"/>
      <c r="AD1334" s="101"/>
    </row>
    <row r="1335" spans="2:30" s="5" customFormat="1" ht="18" customHeight="1">
      <c r="B1335" s="82"/>
      <c r="C1335" s="83"/>
      <c r="D1335" s="81">
        <v>320</v>
      </c>
      <c r="E1335" s="81"/>
      <c r="F1335" s="99"/>
      <c r="G1335" s="99"/>
      <c r="H1335" s="80">
        <v>4112</v>
      </c>
      <c r="I1335" s="80"/>
      <c r="J1335" s="80"/>
      <c r="K1335" s="136" t="s">
        <v>118</v>
      </c>
      <c r="L1335" s="136"/>
      <c r="M1335" s="136"/>
      <c r="N1335" s="136"/>
      <c r="O1335" s="136"/>
      <c r="P1335" s="136"/>
      <c r="Q1335" s="136"/>
      <c r="R1335" s="136"/>
      <c r="S1335" s="136"/>
      <c r="T1335" s="136"/>
      <c r="U1335" s="136"/>
      <c r="V1335" s="136"/>
      <c r="W1335" s="136"/>
      <c r="X1335" s="136"/>
      <c r="Y1335" s="100">
        <v>87740</v>
      </c>
      <c r="Z1335" s="100"/>
      <c r="AA1335" s="100"/>
      <c r="AB1335" s="100"/>
      <c r="AC1335" s="100"/>
      <c r="AD1335" s="101"/>
    </row>
    <row r="1336" spans="2:30" s="5" customFormat="1" ht="18" customHeight="1">
      <c r="B1336" s="82"/>
      <c r="C1336" s="83"/>
      <c r="D1336" s="81">
        <v>320</v>
      </c>
      <c r="E1336" s="81"/>
      <c r="F1336" s="99"/>
      <c r="G1336" s="99"/>
      <c r="H1336" s="80">
        <v>4113</v>
      </c>
      <c r="I1336" s="80"/>
      <c r="J1336" s="80"/>
      <c r="K1336" s="28" t="s">
        <v>53</v>
      </c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100">
        <v>218180</v>
      </c>
      <c r="Z1336" s="100"/>
      <c r="AA1336" s="100"/>
      <c r="AB1336" s="100"/>
      <c r="AC1336" s="100"/>
      <c r="AD1336" s="101"/>
    </row>
    <row r="1337" spans="2:30" s="5" customFormat="1" ht="18" customHeight="1">
      <c r="B1337" s="82"/>
      <c r="C1337" s="83"/>
      <c r="D1337" s="81">
        <v>320</v>
      </c>
      <c r="E1337" s="81"/>
      <c r="F1337" s="99"/>
      <c r="G1337" s="99"/>
      <c r="H1337" s="80">
        <v>4114</v>
      </c>
      <c r="I1337" s="80"/>
      <c r="J1337" s="80"/>
      <c r="K1337" s="28" t="s">
        <v>54</v>
      </c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100">
        <v>187410</v>
      </c>
      <c r="Z1337" s="100"/>
      <c r="AA1337" s="100"/>
      <c r="AB1337" s="100"/>
      <c r="AC1337" s="100"/>
      <c r="AD1337" s="101"/>
    </row>
    <row r="1338" spans="2:30" s="5" customFormat="1" ht="18" customHeight="1">
      <c r="B1338" s="133"/>
      <c r="C1338" s="134"/>
      <c r="D1338" s="120">
        <v>320</v>
      </c>
      <c r="E1338" s="120"/>
      <c r="F1338" s="119"/>
      <c r="G1338" s="119"/>
      <c r="H1338" s="117">
        <v>4115</v>
      </c>
      <c r="I1338" s="117"/>
      <c r="J1338" s="117"/>
      <c r="K1338" s="118" t="s">
        <v>160</v>
      </c>
      <c r="L1338" s="118"/>
      <c r="M1338" s="118"/>
      <c r="N1338" s="118"/>
      <c r="O1338" s="118"/>
      <c r="P1338" s="118"/>
      <c r="Q1338" s="118"/>
      <c r="R1338" s="118"/>
      <c r="S1338" s="118"/>
      <c r="T1338" s="118"/>
      <c r="U1338" s="118"/>
      <c r="V1338" s="118"/>
      <c r="W1338" s="118"/>
      <c r="X1338" s="118"/>
      <c r="Y1338" s="36">
        <v>14900</v>
      </c>
      <c r="Z1338" s="36"/>
      <c r="AA1338" s="36"/>
      <c r="AB1338" s="36"/>
      <c r="AC1338" s="36"/>
      <c r="AD1338" s="37"/>
    </row>
    <row r="1339" spans="2:30" s="5" customFormat="1" ht="18" customHeight="1">
      <c r="B1339" s="76"/>
      <c r="C1339" s="77"/>
      <c r="D1339" s="77"/>
      <c r="E1339" s="77"/>
      <c r="F1339" s="86">
        <v>412</v>
      </c>
      <c r="G1339" s="86"/>
      <c r="H1339" s="103" t="s">
        <v>1</v>
      </c>
      <c r="I1339" s="103"/>
      <c r="J1339" s="103"/>
      <c r="K1339" s="103"/>
      <c r="L1339" s="103"/>
      <c r="M1339" s="103"/>
      <c r="N1339" s="103"/>
      <c r="O1339" s="103"/>
      <c r="P1339" s="103"/>
      <c r="Q1339" s="103"/>
      <c r="R1339" s="103"/>
      <c r="S1339" s="103"/>
      <c r="T1339" s="103"/>
      <c r="U1339" s="103"/>
      <c r="V1339" s="103"/>
      <c r="W1339" s="103"/>
      <c r="X1339" s="103"/>
      <c r="Y1339" s="88">
        <f>SUM(Y1340:Y1341)</f>
        <v>55900</v>
      </c>
      <c r="Z1339" s="89"/>
      <c r="AA1339" s="89"/>
      <c r="AB1339" s="89"/>
      <c r="AC1339" s="89"/>
      <c r="AD1339" s="90"/>
    </row>
    <row r="1340" spans="2:30" s="5" customFormat="1" ht="18" customHeight="1">
      <c r="B1340" s="82"/>
      <c r="C1340" s="83"/>
      <c r="D1340" s="81">
        <v>320</v>
      </c>
      <c r="E1340" s="81"/>
      <c r="F1340" s="99"/>
      <c r="G1340" s="99"/>
      <c r="H1340" s="80">
        <v>4123</v>
      </c>
      <c r="I1340" s="80"/>
      <c r="J1340" s="80"/>
      <c r="K1340" s="28" t="s">
        <v>33</v>
      </c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100">
        <v>53900</v>
      </c>
      <c r="Z1340" s="100"/>
      <c r="AA1340" s="100"/>
      <c r="AB1340" s="100"/>
      <c r="AC1340" s="100"/>
      <c r="AD1340" s="101"/>
    </row>
    <row r="1341" spans="2:30" s="5" customFormat="1" ht="18" customHeight="1">
      <c r="B1341" s="133"/>
      <c r="C1341" s="134"/>
      <c r="D1341" s="120">
        <v>320</v>
      </c>
      <c r="E1341" s="120"/>
      <c r="F1341" s="119"/>
      <c r="G1341" s="119"/>
      <c r="H1341" s="117">
        <v>4127</v>
      </c>
      <c r="I1341" s="117"/>
      <c r="J1341" s="117"/>
      <c r="K1341" s="135" t="s">
        <v>34</v>
      </c>
      <c r="L1341" s="135"/>
      <c r="M1341" s="135"/>
      <c r="N1341" s="135"/>
      <c r="O1341" s="135"/>
      <c r="P1341" s="135"/>
      <c r="Q1341" s="135"/>
      <c r="R1341" s="135"/>
      <c r="S1341" s="135"/>
      <c r="T1341" s="135"/>
      <c r="U1341" s="135"/>
      <c r="V1341" s="135"/>
      <c r="W1341" s="135"/>
      <c r="X1341" s="135"/>
      <c r="Y1341" s="36">
        <v>2000</v>
      </c>
      <c r="Z1341" s="36"/>
      <c r="AA1341" s="36"/>
      <c r="AB1341" s="36"/>
      <c r="AC1341" s="36"/>
      <c r="AD1341" s="37"/>
    </row>
    <row r="1342" spans="2:30" s="5" customFormat="1" ht="18" customHeight="1">
      <c r="B1342" s="76"/>
      <c r="C1342" s="77"/>
      <c r="D1342" s="77"/>
      <c r="E1342" s="77"/>
      <c r="F1342" s="86">
        <v>413</v>
      </c>
      <c r="G1342" s="86"/>
      <c r="H1342" s="103" t="s">
        <v>2</v>
      </c>
      <c r="I1342" s="103"/>
      <c r="J1342" s="103"/>
      <c r="K1342" s="103"/>
      <c r="L1342" s="103"/>
      <c r="M1342" s="103"/>
      <c r="N1342" s="103"/>
      <c r="O1342" s="103"/>
      <c r="P1342" s="103"/>
      <c r="Q1342" s="103"/>
      <c r="R1342" s="103"/>
      <c r="S1342" s="103"/>
      <c r="T1342" s="103"/>
      <c r="U1342" s="103"/>
      <c r="V1342" s="103"/>
      <c r="W1342" s="103"/>
      <c r="X1342" s="103"/>
      <c r="Y1342" s="88">
        <f>SUM(Y1343:Y1345)</f>
        <v>152500</v>
      </c>
      <c r="Z1342" s="89"/>
      <c r="AA1342" s="89"/>
      <c r="AB1342" s="89"/>
      <c r="AC1342" s="89"/>
      <c r="AD1342" s="90"/>
    </row>
    <row r="1343" spans="2:30" s="5" customFormat="1" ht="18" customHeight="1">
      <c r="B1343" s="93"/>
      <c r="C1343" s="94"/>
      <c r="D1343" s="81">
        <v>320</v>
      </c>
      <c r="E1343" s="81"/>
      <c r="F1343" s="95"/>
      <c r="G1343" s="95"/>
      <c r="H1343" s="80">
        <v>4131</v>
      </c>
      <c r="I1343" s="80"/>
      <c r="J1343" s="80"/>
      <c r="K1343" s="28" t="s">
        <v>88</v>
      </c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100">
        <v>75000</v>
      </c>
      <c r="Z1343" s="100"/>
      <c r="AA1343" s="100"/>
      <c r="AB1343" s="100"/>
      <c r="AC1343" s="100"/>
      <c r="AD1343" s="101"/>
    </row>
    <row r="1344" spans="2:30" s="5" customFormat="1" ht="18" customHeight="1">
      <c r="B1344" s="93"/>
      <c r="C1344" s="94"/>
      <c r="D1344" s="81">
        <v>320</v>
      </c>
      <c r="E1344" s="81"/>
      <c r="F1344" s="95"/>
      <c r="G1344" s="95"/>
      <c r="H1344" s="80">
        <v>4133</v>
      </c>
      <c r="I1344" s="80"/>
      <c r="J1344" s="80"/>
      <c r="K1344" s="28" t="s">
        <v>89</v>
      </c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100">
        <v>39500</v>
      </c>
      <c r="Z1344" s="100"/>
      <c r="AA1344" s="100"/>
      <c r="AB1344" s="100"/>
      <c r="AC1344" s="100"/>
      <c r="AD1344" s="101"/>
    </row>
    <row r="1345" spans="2:30" s="5" customFormat="1" ht="18" customHeight="1">
      <c r="B1345" s="82"/>
      <c r="C1345" s="83"/>
      <c r="D1345" s="81">
        <v>435</v>
      </c>
      <c r="E1345" s="81"/>
      <c r="F1345" s="99"/>
      <c r="G1345" s="99"/>
      <c r="H1345" s="80">
        <v>4134</v>
      </c>
      <c r="I1345" s="80"/>
      <c r="J1345" s="80"/>
      <c r="K1345" s="28" t="s">
        <v>10</v>
      </c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100">
        <v>38000</v>
      </c>
      <c r="Z1345" s="100"/>
      <c r="AA1345" s="100"/>
      <c r="AB1345" s="100"/>
      <c r="AC1345" s="100"/>
      <c r="AD1345" s="101"/>
    </row>
    <row r="1346" spans="2:30" s="5" customFormat="1" ht="18" customHeight="1">
      <c r="B1346" s="76"/>
      <c r="C1346" s="77"/>
      <c r="D1346" s="77"/>
      <c r="E1346" s="77"/>
      <c r="F1346" s="86">
        <v>414</v>
      </c>
      <c r="G1346" s="86"/>
      <c r="H1346" s="103" t="s">
        <v>92</v>
      </c>
      <c r="I1346" s="103"/>
      <c r="J1346" s="103"/>
      <c r="K1346" s="103"/>
      <c r="L1346" s="103"/>
      <c r="M1346" s="103"/>
      <c r="N1346" s="103"/>
      <c r="O1346" s="103"/>
      <c r="P1346" s="103"/>
      <c r="Q1346" s="103"/>
      <c r="R1346" s="103"/>
      <c r="S1346" s="103"/>
      <c r="T1346" s="103"/>
      <c r="U1346" s="103"/>
      <c r="V1346" s="103"/>
      <c r="W1346" s="103"/>
      <c r="X1346" s="103"/>
      <c r="Y1346" s="88">
        <f>SUM(Y1347:Y1350)</f>
        <v>35900</v>
      </c>
      <c r="Z1346" s="89"/>
      <c r="AA1346" s="89"/>
      <c r="AB1346" s="89"/>
      <c r="AC1346" s="89"/>
      <c r="AD1346" s="90"/>
    </row>
    <row r="1347" spans="2:30" s="5" customFormat="1" ht="18" customHeight="1">
      <c r="B1347" s="93"/>
      <c r="C1347" s="94"/>
      <c r="D1347" s="81">
        <v>320</v>
      </c>
      <c r="E1347" s="81"/>
      <c r="F1347" s="95"/>
      <c r="G1347" s="95"/>
      <c r="H1347" s="80">
        <v>4141</v>
      </c>
      <c r="I1347" s="80"/>
      <c r="J1347" s="80"/>
      <c r="K1347" s="28" t="s">
        <v>94</v>
      </c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100">
        <v>1000</v>
      </c>
      <c r="Z1347" s="100"/>
      <c r="AA1347" s="100"/>
      <c r="AB1347" s="100"/>
      <c r="AC1347" s="100"/>
      <c r="AD1347" s="101"/>
    </row>
    <row r="1348" spans="2:30" s="5" customFormat="1" ht="18" customHeight="1">
      <c r="B1348" s="93"/>
      <c r="C1348" s="94"/>
      <c r="D1348" s="81">
        <v>320</v>
      </c>
      <c r="E1348" s="81"/>
      <c r="F1348" s="95"/>
      <c r="G1348" s="95"/>
      <c r="H1348" s="80">
        <v>4143</v>
      </c>
      <c r="I1348" s="80"/>
      <c r="J1348" s="80"/>
      <c r="K1348" s="28" t="s">
        <v>90</v>
      </c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100">
        <v>9800</v>
      </c>
      <c r="Z1348" s="100"/>
      <c r="AA1348" s="100"/>
      <c r="AB1348" s="100"/>
      <c r="AC1348" s="100"/>
      <c r="AD1348" s="101"/>
    </row>
    <row r="1349" spans="2:30" s="5" customFormat="1" ht="18" customHeight="1">
      <c r="B1349" s="82"/>
      <c r="C1349" s="83"/>
      <c r="D1349" s="81">
        <v>320</v>
      </c>
      <c r="E1349" s="81"/>
      <c r="F1349" s="99"/>
      <c r="G1349" s="99"/>
      <c r="H1349" s="80">
        <v>4148</v>
      </c>
      <c r="I1349" s="80"/>
      <c r="J1349" s="80"/>
      <c r="K1349" s="28" t="s">
        <v>99</v>
      </c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100">
        <v>9000</v>
      </c>
      <c r="Z1349" s="100"/>
      <c r="AA1349" s="100"/>
      <c r="AB1349" s="100"/>
      <c r="AC1349" s="100"/>
      <c r="AD1349" s="101"/>
    </row>
    <row r="1350" spans="2:30" s="5" customFormat="1" ht="18" customHeight="1">
      <c r="B1350" s="133"/>
      <c r="C1350" s="134"/>
      <c r="D1350" s="120">
        <v>320</v>
      </c>
      <c r="E1350" s="120"/>
      <c r="F1350" s="119"/>
      <c r="G1350" s="119"/>
      <c r="H1350" s="117">
        <v>4149</v>
      </c>
      <c r="I1350" s="117"/>
      <c r="J1350" s="117"/>
      <c r="K1350" s="118" t="s">
        <v>91</v>
      </c>
      <c r="L1350" s="118"/>
      <c r="M1350" s="118"/>
      <c r="N1350" s="118"/>
      <c r="O1350" s="118"/>
      <c r="P1350" s="118"/>
      <c r="Q1350" s="118"/>
      <c r="R1350" s="118"/>
      <c r="S1350" s="118"/>
      <c r="T1350" s="118"/>
      <c r="U1350" s="118"/>
      <c r="V1350" s="118"/>
      <c r="W1350" s="118"/>
      <c r="X1350" s="118"/>
      <c r="Y1350" s="36">
        <v>16100</v>
      </c>
      <c r="Z1350" s="36"/>
      <c r="AA1350" s="36"/>
      <c r="AB1350" s="36"/>
      <c r="AC1350" s="36"/>
      <c r="AD1350" s="37"/>
    </row>
    <row r="1351" spans="2:30" s="5" customFormat="1" ht="18" customHeight="1">
      <c r="B1351" s="76"/>
      <c r="C1351" s="77"/>
      <c r="D1351" s="77"/>
      <c r="E1351" s="77"/>
      <c r="F1351" s="86">
        <v>415</v>
      </c>
      <c r="G1351" s="86"/>
      <c r="H1351" s="103" t="s">
        <v>57</v>
      </c>
      <c r="I1351" s="103"/>
      <c r="J1351" s="103"/>
      <c r="K1351" s="103"/>
      <c r="L1351" s="103"/>
      <c r="M1351" s="103"/>
      <c r="N1351" s="103"/>
      <c r="O1351" s="103"/>
      <c r="P1351" s="103"/>
      <c r="Q1351" s="103"/>
      <c r="R1351" s="103"/>
      <c r="S1351" s="103"/>
      <c r="T1351" s="103"/>
      <c r="U1351" s="103"/>
      <c r="V1351" s="103"/>
      <c r="W1351" s="103"/>
      <c r="X1351" s="103"/>
      <c r="Y1351" s="88">
        <f>SUM(Y1352:Y1354)</f>
        <v>80600</v>
      </c>
      <c r="Z1351" s="89"/>
      <c r="AA1351" s="89"/>
      <c r="AB1351" s="89"/>
      <c r="AC1351" s="89"/>
      <c r="AD1351" s="90"/>
    </row>
    <row r="1352" spans="2:30" s="5" customFormat="1" ht="18" customHeight="1">
      <c r="B1352" s="93"/>
      <c r="C1352" s="94"/>
      <c r="D1352" s="81">
        <v>320</v>
      </c>
      <c r="E1352" s="81"/>
      <c r="F1352" s="95"/>
      <c r="G1352" s="95"/>
      <c r="H1352" s="80">
        <v>4152</v>
      </c>
      <c r="I1352" s="80"/>
      <c r="J1352" s="80"/>
      <c r="K1352" s="28" t="s">
        <v>123</v>
      </c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100">
        <v>3400</v>
      </c>
      <c r="Z1352" s="100"/>
      <c r="AA1352" s="100"/>
      <c r="AB1352" s="100"/>
      <c r="AC1352" s="100"/>
      <c r="AD1352" s="101"/>
    </row>
    <row r="1353" spans="2:30" s="5" customFormat="1" ht="18" customHeight="1">
      <c r="B1353" s="93"/>
      <c r="C1353" s="94"/>
      <c r="D1353" s="81">
        <v>320</v>
      </c>
      <c r="E1353" s="81"/>
      <c r="F1353" s="95"/>
      <c r="G1353" s="95"/>
      <c r="H1353" s="80">
        <v>4153</v>
      </c>
      <c r="I1353" s="80"/>
      <c r="J1353" s="80"/>
      <c r="K1353" s="28" t="s">
        <v>124</v>
      </c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100">
        <v>4200</v>
      </c>
      <c r="Z1353" s="100"/>
      <c r="AA1353" s="100"/>
      <c r="AB1353" s="100"/>
      <c r="AC1353" s="100"/>
      <c r="AD1353" s="101"/>
    </row>
    <row r="1354" spans="2:30" s="5" customFormat="1" ht="18" customHeight="1">
      <c r="B1354" s="82"/>
      <c r="C1354" s="83"/>
      <c r="D1354" s="81">
        <v>320</v>
      </c>
      <c r="E1354" s="81"/>
      <c r="F1354" s="99"/>
      <c r="G1354" s="99"/>
      <c r="H1354" s="80">
        <v>4154</v>
      </c>
      <c r="I1354" s="80"/>
      <c r="J1354" s="80"/>
      <c r="K1354" s="28" t="s">
        <v>77</v>
      </c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100">
        <v>73000</v>
      </c>
      <c r="Z1354" s="100"/>
      <c r="AA1354" s="100"/>
      <c r="AB1354" s="100"/>
      <c r="AC1354" s="100"/>
      <c r="AD1354" s="101"/>
    </row>
    <row r="1355" spans="2:30" s="5" customFormat="1" ht="18" customHeight="1">
      <c r="B1355" s="76"/>
      <c r="C1355" s="77"/>
      <c r="D1355" s="77"/>
      <c r="E1355" s="77"/>
      <c r="F1355" s="86">
        <v>417</v>
      </c>
      <c r="G1355" s="86"/>
      <c r="H1355" s="96" t="s">
        <v>96</v>
      </c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8"/>
      <c r="Y1355" s="88">
        <f>SUM(Y1356:AD1356)</f>
        <v>6240</v>
      </c>
      <c r="Z1355" s="89"/>
      <c r="AA1355" s="89"/>
      <c r="AB1355" s="89"/>
      <c r="AC1355" s="89"/>
      <c r="AD1355" s="90"/>
    </row>
    <row r="1356" spans="2:30" s="5" customFormat="1" ht="18" customHeight="1">
      <c r="B1356" s="93"/>
      <c r="C1356" s="94"/>
      <c r="D1356" s="81">
        <v>320</v>
      </c>
      <c r="E1356" s="81"/>
      <c r="F1356" s="95"/>
      <c r="G1356" s="95"/>
      <c r="H1356" s="80">
        <v>4171</v>
      </c>
      <c r="I1356" s="80"/>
      <c r="J1356" s="80"/>
      <c r="K1356" s="28" t="s">
        <v>104</v>
      </c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100">
        <v>6240</v>
      </c>
      <c r="Z1356" s="100"/>
      <c r="AA1356" s="100"/>
      <c r="AB1356" s="100"/>
      <c r="AC1356" s="100"/>
      <c r="AD1356" s="101"/>
    </row>
    <row r="1357" spans="2:30" s="5" customFormat="1" ht="18" customHeight="1">
      <c r="B1357" s="76"/>
      <c r="C1357" s="77"/>
      <c r="D1357" s="77"/>
      <c r="E1357" s="77"/>
      <c r="F1357" s="86">
        <v>419</v>
      </c>
      <c r="G1357" s="86"/>
      <c r="H1357" s="96" t="s">
        <v>59</v>
      </c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8"/>
      <c r="Y1357" s="88">
        <f>SUM(Y1358:AD1360)</f>
        <v>23600</v>
      </c>
      <c r="Z1357" s="89"/>
      <c r="AA1357" s="89"/>
      <c r="AB1357" s="89"/>
      <c r="AC1357" s="89"/>
      <c r="AD1357" s="90"/>
    </row>
    <row r="1358" spans="2:30" s="5" customFormat="1" ht="18" customHeight="1">
      <c r="B1358" s="93"/>
      <c r="C1358" s="94"/>
      <c r="D1358" s="81">
        <v>133</v>
      </c>
      <c r="E1358" s="81"/>
      <c r="F1358" s="95"/>
      <c r="G1358" s="95"/>
      <c r="H1358" s="80">
        <v>4193</v>
      </c>
      <c r="I1358" s="80"/>
      <c r="J1358" s="80"/>
      <c r="K1358" s="28" t="s">
        <v>100</v>
      </c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100">
        <v>5000</v>
      </c>
      <c r="Z1358" s="100"/>
      <c r="AA1358" s="100"/>
      <c r="AB1358" s="100"/>
      <c r="AC1358" s="100"/>
      <c r="AD1358" s="101"/>
    </row>
    <row r="1359" spans="2:30" s="5" customFormat="1" ht="18" customHeight="1">
      <c r="B1359" s="93"/>
      <c r="C1359" s="94"/>
      <c r="D1359" s="81">
        <v>320</v>
      </c>
      <c r="E1359" s="81"/>
      <c r="F1359" s="95"/>
      <c r="G1359" s="95"/>
      <c r="H1359" s="80">
        <v>4194</v>
      </c>
      <c r="I1359" s="80"/>
      <c r="J1359" s="80"/>
      <c r="K1359" s="28" t="s">
        <v>97</v>
      </c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100">
        <v>3000</v>
      </c>
      <c r="Z1359" s="100"/>
      <c r="AA1359" s="100"/>
      <c r="AB1359" s="100"/>
      <c r="AC1359" s="100"/>
      <c r="AD1359" s="101"/>
    </row>
    <row r="1360" spans="2:30" s="5" customFormat="1" ht="18" customHeight="1">
      <c r="B1360" s="82"/>
      <c r="C1360" s="83"/>
      <c r="D1360" s="81">
        <v>320</v>
      </c>
      <c r="E1360" s="81"/>
      <c r="F1360" s="99"/>
      <c r="G1360" s="99"/>
      <c r="H1360" s="80">
        <v>4196</v>
      </c>
      <c r="I1360" s="80"/>
      <c r="J1360" s="80"/>
      <c r="K1360" s="28" t="s">
        <v>125</v>
      </c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100">
        <v>15600</v>
      </c>
      <c r="Z1360" s="100"/>
      <c r="AA1360" s="100"/>
      <c r="AB1360" s="100"/>
      <c r="AC1360" s="100"/>
      <c r="AD1360" s="101"/>
    </row>
    <row r="1361" spans="1:30" s="5" customFormat="1" ht="18" customHeight="1">
      <c r="B1361" s="76"/>
      <c r="C1361" s="77"/>
      <c r="D1361" s="77"/>
      <c r="E1361" s="77"/>
      <c r="F1361" s="86">
        <v>441</v>
      </c>
      <c r="G1361" s="86"/>
      <c r="H1361" s="103" t="s">
        <v>35</v>
      </c>
      <c r="I1361" s="103"/>
      <c r="J1361" s="103"/>
      <c r="K1361" s="103"/>
      <c r="L1361" s="103"/>
      <c r="M1361" s="103"/>
      <c r="N1361" s="103"/>
      <c r="O1361" s="103"/>
      <c r="P1361" s="103"/>
      <c r="Q1361" s="103"/>
      <c r="R1361" s="103"/>
      <c r="S1361" s="103"/>
      <c r="T1361" s="103"/>
      <c r="U1361" s="103"/>
      <c r="V1361" s="103"/>
      <c r="W1361" s="103"/>
      <c r="X1361" s="103"/>
      <c r="Y1361" s="88">
        <f>SUM(Y1362:Y1362)</f>
        <v>18000</v>
      </c>
      <c r="Z1361" s="89"/>
      <c r="AA1361" s="89"/>
      <c r="AB1361" s="89"/>
      <c r="AC1361" s="89"/>
      <c r="AD1361" s="90"/>
    </row>
    <row r="1362" spans="1:30" s="5" customFormat="1" ht="18" customHeight="1">
      <c r="B1362" s="78"/>
      <c r="C1362" s="79"/>
      <c r="D1362" s="102">
        <v>112</v>
      </c>
      <c r="E1362" s="102"/>
      <c r="F1362" s="87"/>
      <c r="G1362" s="87"/>
      <c r="H1362" s="104">
        <v>4415</v>
      </c>
      <c r="I1362" s="104"/>
      <c r="J1362" s="104"/>
      <c r="K1362" s="28" t="s">
        <v>7</v>
      </c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91">
        <v>18000</v>
      </c>
      <c r="Z1362" s="91"/>
      <c r="AA1362" s="91"/>
      <c r="AB1362" s="91"/>
      <c r="AC1362" s="91"/>
      <c r="AD1362" s="92"/>
    </row>
    <row r="1363" spans="1:30" s="5" customFormat="1" ht="18" customHeight="1">
      <c r="B1363" s="105">
        <v>26</v>
      </c>
      <c r="C1363" s="106"/>
      <c r="D1363" s="109" t="s">
        <v>136</v>
      </c>
      <c r="E1363" s="109"/>
      <c r="F1363" s="109"/>
      <c r="G1363" s="109"/>
      <c r="H1363" s="109"/>
      <c r="I1363" s="109"/>
      <c r="J1363" s="109"/>
      <c r="K1363" s="109"/>
      <c r="L1363" s="109"/>
      <c r="M1363" s="109"/>
      <c r="N1363" s="109"/>
      <c r="O1363" s="109"/>
      <c r="P1363" s="109"/>
      <c r="Q1363" s="109"/>
      <c r="R1363" s="109"/>
      <c r="S1363" s="109"/>
      <c r="T1363" s="109"/>
      <c r="U1363" s="109"/>
      <c r="V1363" s="109"/>
      <c r="W1363" s="109"/>
      <c r="X1363" s="109"/>
      <c r="Y1363" s="111">
        <f>Y1333+Y1339+Y1342+Y1346+Y1357+Y1351+Y1361+Y1355</f>
        <v>1482250</v>
      </c>
      <c r="Z1363" s="112"/>
      <c r="AA1363" s="112"/>
      <c r="AB1363" s="112"/>
      <c r="AC1363" s="112"/>
      <c r="AD1363" s="113"/>
    </row>
    <row r="1364" spans="1:30" s="5" customFormat="1" ht="18" customHeight="1">
      <c r="B1364" s="107"/>
      <c r="C1364" s="108"/>
      <c r="D1364" s="110"/>
      <c r="E1364" s="110"/>
      <c r="F1364" s="110"/>
      <c r="G1364" s="110"/>
      <c r="H1364" s="110"/>
      <c r="I1364" s="110"/>
      <c r="J1364" s="110"/>
      <c r="K1364" s="110"/>
      <c r="L1364" s="110"/>
      <c r="M1364" s="110"/>
      <c r="N1364" s="110"/>
      <c r="O1364" s="110"/>
      <c r="P1364" s="110"/>
      <c r="Q1364" s="110"/>
      <c r="R1364" s="110"/>
      <c r="S1364" s="110"/>
      <c r="T1364" s="110"/>
      <c r="U1364" s="110"/>
      <c r="V1364" s="110"/>
      <c r="W1364" s="110"/>
      <c r="X1364" s="110"/>
      <c r="Y1364" s="114"/>
      <c r="Z1364" s="115"/>
      <c r="AA1364" s="115"/>
      <c r="AB1364" s="115"/>
      <c r="AC1364" s="115"/>
      <c r="AD1364" s="116"/>
    </row>
    <row r="1365" spans="1:30" s="5" customFormat="1" ht="18" customHeight="1">
      <c r="B1365" s="127" t="s">
        <v>45</v>
      </c>
      <c r="C1365" s="128"/>
      <c r="D1365" s="128"/>
      <c r="E1365" s="128"/>
      <c r="F1365" s="128"/>
      <c r="G1365" s="128"/>
      <c r="H1365" s="128"/>
      <c r="I1365" s="128"/>
      <c r="J1365" s="128"/>
      <c r="K1365" s="128"/>
      <c r="L1365" s="128"/>
      <c r="M1365" s="128"/>
      <c r="N1365" s="128"/>
      <c r="O1365" s="128"/>
      <c r="P1365" s="128"/>
      <c r="Q1365" s="128"/>
      <c r="R1365" s="128"/>
      <c r="S1365" s="128"/>
      <c r="T1365" s="128"/>
      <c r="U1365" s="128"/>
      <c r="V1365" s="128"/>
      <c r="W1365" s="128"/>
      <c r="X1365" s="129"/>
      <c r="Y1365" s="121">
        <f>Y300+Y333+Y376+Y423+Y483+Y538+Y577+Y621+Y660+Y707+Y741+Y781+Y821+Y861+Y903+Y941+Y984+Y1027+Y1066+Y1107+Y1148+Y1195+Y1229+Y1273+Y1310+Y1363</f>
        <v>49032390</v>
      </c>
      <c r="Z1365" s="122"/>
      <c r="AA1365" s="122"/>
      <c r="AB1365" s="122"/>
      <c r="AC1365" s="122"/>
      <c r="AD1365" s="123"/>
    </row>
    <row r="1366" spans="1:30" s="5" customFormat="1" ht="18" customHeight="1">
      <c r="B1366" s="130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  <c r="U1366" s="131"/>
      <c r="V1366" s="131"/>
      <c r="W1366" s="131"/>
      <c r="X1366" s="132"/>
      <c r="Y1366" s="124"/>
      <c r="Z1366" s="125"/>
      <c r="AA1366" s="125"/>
      <c r="AB1366" s="125"/>
      <c r="AC1366" s="125"/>
      <c r="AD1366" s="126"/>
    </row>
    <row r="1370" spans="1:30" ht="18" customHeight="1">
      <c r="A1370" s="84" t="s">
        <v>171</v>
      </c>
      <c r="B1370" s="84"/>
      <c r="C1370" s="84"/>
      <c r="D1370" s="84"/>
      <c r="E1370" s="84"/>
      <c r="F1370" s="84"/>
      <c r="G1370" s="84"/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  <c r="V1370" s="84"/>
      <c r="W1370" s="84"/>
      <c r="X1370" s="84"/>
      <c r="Y1370" s="84"/>
      <c r="Z1370" s="84"/>
      <c r="AA1370" s="84"/>
      <c r="AB1370" s="84"/>
      <c r="AC1370" s="84"/>
      <c r="AD1370" s="84"/>
    </row>
    <row r="1372" spans="1:30" ht="18" customHeight="1">
      <c r="A1372" s="85" t="s">
        <v>178</v>
      </c>
      <c r="B1372" s="85"/>
      <c r="C1372" s="85"/>
      <c r="D1372" s="85"/>
      <c r="E1372" s="85"/>
      <c r="F1372" s="85"/>
      <c r="G1372" s="85"/>
      <c r="H1372" s="85"/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85"/>
      <c r="T1372" s="85"/>
      <c r="U1372" s="85"/>
      <c r="V1372" s="85"/>
      <c r="W1372" s="85"/>
      <c r="X1372" s="85"/>
      <c r="Y1372" s="85"/>
      <c r="Z1372" s="85"/>
      <c r="AA1372" s="85"/>
      <c r="AB1372" s="85"/>
      <c r="AC1372" s="85"/>
      <c r="AD1372" s="85"/>
    </row>
    <row r="1373" spans="1:30" ht="18" customHeight="1">
      <c r="A1373" s="85"/>
      <c r="B1373" s="85"/>
      <c r="C1373" s="85"/>
      <c r="D1373" s="85"/>
      <c r="E1373" s="85"/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  <c r="U1373" s="85"/>
      <c r="V1373" s="85"/>
      <c r="W1373" s="85"/>
      <c r="X1373" s="85"/>
      <c r="Y1373" s="85"/>
      <c r="Z1373" s="85"/>
      <c r="AA1373" s="85"/>
      <c r="AB1373" s="85"/>
      <c r="AC1373" s="85"/>
      <c r="AD1373" s="85"/>
    </row>
    <row r="1374" spans="1:30" ht="24" customHeight="1">
      <c r="A1374" s="85"/>
      <c r="B1374" s="85"/>
      <c r="C1374" s="85"/>
      <c r="D1374" s="85"/>
      <c r="E1374" s="85"/>
      <c r="F1374" s="85"/>
      <c r="G1374" s="85"/>
      <c r="H1374" s="85"/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85"/>
      <c r="T1374" s="85"/>
      <c r="U1374" s="85"/>
      <c r="V1374" s="85"/>
      <c r="W1374" s="85"/>
      <c r="X1374" s="85"/>
      <c r="Y1374" s="85"/>
      <c r="Z1374" s="85"/>
      <c r="AA1374" s="85"/>
      <c r="AB1374" s="85"/>
      <c r="AC1374" s="85"/>
      <c r="AD1374" s="85"/>
    </row>
    <row r="1376" spans="1:30" ht="18" customHeight="1">
      <c r="A1376" s="5" t="s">
        <v>215</v>
      </c>
      <c r="B1376" s="5"/>
    </row>
    <row r="1377" spans="1:30" ht="18" customHeight="1">
      <c r="A1377" s="5" t="s">
        <v>216</v>
      </c>
      <c r="B1377" s="5"/>
    </row>
    <row r="1379" spans="1:30" ht="23.25" customHeight="1">
      <c r="A1379" s="46" t="s">
        <v>155</v>
      </c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</row>
    <row r="1380" spans="1:30" ht="23.25" customHeight="1">
      <c r="A1380" s="46" t="s">
        <v>80</v>
      </c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</row>
    <row r="1381" spans="1:30" ht="23.25" customHeight="1">
      <c r="A1381" s="46" t="s">
        <v>179</v>
      </c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</row>
  </sheetData>
  <mergeCells count="3142">
    <mergeCell ref="D68:N68"/>
    <mergeCell ref="O68:X68"/>
    <mergeCell ref="D64:R64"/>
    <mergeCell ref="D47:R47"/>
    <mergeCell ref="D57:R57"/>
    <mergeCell ref="D58:R58"/>
    <mergeCell ref="N66:S66"/>
    <mergeCell ref="S47:X47"/>
    <mergeCell ref="S49:X49"/>
    <mergeCell ref="D48:R48"/>
    <mergeCell ref="D63:R63"/>
    <mergeCell ref="H1063:J1063"/>
    <mergeCell ref="K1063:X1063"/>
    <mergeCell ref="D651:E651"/>
    <mergeCell ref="D657:E657"/>
    <mergeCell ref="D689:E689"/>
    <mergeCell ref="H688:J688"/>
    <mergeCell ref="S63:X63"/>
    <mergeCell ref="K688:X688"/>
    <mergeCell ref="A72:AD73"/>
    <mergeCell ref="Y1063:AD1063"/>
    <mergeCell ref="H653:J653"/>
    <mergeCell ref="K653:X653"/>
    <mergeCell ref="Y272:AD273"/>
    <mergeCell ref="Y282:AD282"/>
    <mergeCell ref="H317:J317"/>
    <mergeCell ref="K317:X317"/>
    <mergeCell ref="Y317:AD317"/>
    <mergeCell ref="K689:X689"/>
    <mergeCell ref="Y653:AD653"/>
    <mergeCell ref="Y166:AD166"/>
    <mergeCell ref="Y145:AD145"/>
    <mergeCell ref="Y122:AD122"/>
    <mergeCell ref="B649:C653"/>
    <mergeCell ref="F649:G653"/>
    <mergeCell ref="B1062:C1063"/>
    <mergeCell ref="D1062:E1062"/>
    <mergeCell ref="F1062:G1063"/>
    <mergeCell ref="D1063:E1063"/>
    <mergeCell ref="D653:E653"/>
    <mergeCell ref="Y688:AD688"/>
    <mergeCell ref="Y689:AD689"/>
    <mergeCell ref="H94:X94"/>
    <mergeCell ref="Y94:AD94"/>
    <mergeCell ref="D652:E652"/>
    <mergeCell ref="H652:J652"/>
    <mergeCell ref="K652:X652"/>
    <mergeCell ref="Y652:AD652"/>
    <mergeCell ref="D272:E273"/>
    <mergeCell ref="H171:X171"/>
    <mergeCell ref="Y171:AD171"/>
    <mergeCell ref="D649:E649"/>
    <mergeCell ref="E172:G172"/>
    <mergeCell ref="H172:X172"/>
    <mergeCell ref="E173:G173"/>
    <mergeCell ref="J272:X273"/>
    <mergeCell ref="E171:G171"/>
    <mergeCell ref="D319:E319"/>
    <mergeCell ref="H319:J319"/>
    <mergeCell ref="K319:X319"/>
    <mergeCell ref="H173:X173"/>
    <mergeCell ref="Y173:AD173"/>
    <mergeCell ref="F272:G273"/>
    <mergeCell ref="H272:I273"/>
    <mergeCell ref="B272:C273"/>
    <mergeCell ref="Y172:AD172"/>
    <mergeCell ref="A255:AD255"/>
    <mergeCell ref="A225:AD225"/>
    <mergeCell ref="A226:AD227"/>
    <mergeCell ref="A229:AD229"/>
    <mergeCell ref="E166:G166"/>
    <mergeCell ref="H166:X166"/>
    <mergeCell ref="Y163:AD163"/>
    <mergeCell ref="A6:AD6"/>
    <mergeCell ref="A7:AD7"/>
    <mergeCell ref="A8:AD8"/>
    <mergeCell ref="A14:AD14"/>
    <mergeCell ref="H165:X165"/>
    <mergeCell ref="Y165:AD165"/>
    <mergeCell ref="B159:D162"/>
    <mergeCell ref="E167:G167"/>
    <mergeCell ref="H167:X167"/>
    <mergeCell ref="Y167:AD167"/>
    <mergeCell ref="B163:D167"/>
    <mergeCell ref="E163:G163"/>
    <mergeCell ref="H163:X163"/>
    <mergeCell ref="E164:G164"/>
    <mergeCell ref="H164:X164"/>
    <mergeCell ref="Y164:AD164"/>
    <mergeCell ref="E165:G165"/>
    <mergeCell ref="B274:C275"/>
    <mergeCell ref="D274:AD275"/>
    <mergeCell ref="B174:D174"/>
    <mergeCell ref="E174:X174"/>
    <mergeCell ref="Y174:AD174"/>
    <mergeCell ref="B171:D173"/>
    <mergeCell ref="A188:AD188"/>
    <mergeCell ref="A194:AD196"/>
    <mergeCell ref="A198:AD198"/>
    <mergeCell ref="A193:AD193"/>
    <mergeCell ref="E159:G159"/>
    <mergeCell ref="H159:X159"/>
    <mergeCell ref="Y159:AD159"/>
    <mergeCell ref="E162:G162"/>
    <mergeCell ref="H162:X162"/>
    <mergeCell ref="Y162:AD162"/>
    <mergeCell ref="E160:G160"/>
    <mergeCell ref="H160:X160"/>
    <mergeCell ref="Y160:AD160"/>
    <mergeCell ref="E161:G161"/>
    <mergeCell ref="H161:X161"/>
    <mergeCell ref="Y161:AD161"/>
    <mergeCell ref="E158:G158"/>
    <mergeCell ref="H158:X158"/>
    <mergeCell ref="Y158:AD158"/>
    <mergeCell ref="B168:D170"/>
    <mergeCell ref="E168:G168"/>
    <mergeCell ref="H168:X168"/>
    <mergeCell ref="Y168:AD168"/>
    <mergeCell ref="E169:G169"/>
    <mergeCell ref="H169:X169"/>
    <mergeCell ref="Y169:AD169"/>
    <mergeCell ref="E170:G170"/>
    <mergeCell ref="H170:X170"/>
    <mergeCell ref="Y170:AD170"/>
    <mergeCell ref="E155:G155"/>
    <mergeCell ref="H155:X155"/>
    <mergeCell ref="Y155:AD155"/>
    <mergeCell ref="E157:G157"/>
    <mergeCell ref="H157:X157"/>
    <mergeCell ref="Y157:AD157"/>
    <mergeCell ref="E156:G156"/>
    <mergeCell ref="H156:X156"/>
    <mergeCell ref="Y156:AD156"/>
    <mergeCell ref="B152:D158"/>
    <mergeCell ref="E152:G152"/>
    <mergeCell ref="H152:X152"/>
    <mergeCell ref="Y152:AD152"/>
    <mergeCell ref="E153:G153"/>
    <mergeCell ref="H153:X153"/>
    <mergeCell ref="Y153:AD153"/>
    <mergeCell ref="E154:G154"/>
    <mergeCell ref="H154:X154"/>
    <mergeCell ref="Y154:AD154"/>
    <mergeCell ref="H147:X147"/>
    <mergeCell ref="Y147:AD147"/>
    <mergeCell ref="E148:G148"/>
    <mergeCell ref="H148:X148"/>
    <mergeCell ref="Y148:AD148"/>
    <mergeCell ref="E147:G147"/>
    <mergeCell ref="B150:D151"/>
    <mergeCell ref="E150:G151"/>
    <mergeCell ref="H150:X151"/>
    <mergeCell ref="Y150:AD151"/>
    <mergeCell ref="B145:D148"/>
    <mergeCell ref="B143:D144"/>
    <mergeCell ref="E143:G143"/>
    <mergeCell ref="H143:X143"/>
    <mergeCell ref="Y143:AD143"/>
    <mergeCell ref="E146:G146"/>
    <mergeCell ref="H146:X146"/>
    <mergeCell ref="Y146:AD146"/>
    <mergeCell ref="E145:G145"/>
    <mergeCell ref="H145:X145"/>
    <mergeCell ref="B141:D142"/>
    <mergeCell ref="E141:G141"/>
    <mergeCell ref="H141:X141"/>
    <mergeCell ref="Y141:AD141"/>
    <mergeCell ref="E142:G142"/>
    <mergeCell ref="H142:X142"/>
    <mergeCell ref="E135:G135"/>
    <mergeCell ref="Y142:AD142"/>
    <mergeCell ref="E137:G137"/>
    <mergeCell ref="H137:X137"/>
    <mergeCell ref="Y137:AD137"/>
    <mergeCell ref="E144:G144"/>
    <mergeCell ref="H144:X144"/>
    <mergeCell ref="Y144:AD144"/>
    <mergeCell ref="Y139:AD139"/>
    <mergeCell ref="E138:G138"/>
    <mergeCell ref="B137:D140"/>
    <mergeCell ref="E140:G140"/>
    <mergeCell ref="H140:X140"/>
    <mergeCell ref="Y140:AD140"/>
    <mergeCell ref="E139:G139"/>
    <mergeCell ref="H139:X139"/>
    <mergeCell ref="H138:X138"/>
    <mergeCell ref="Y138:AD138"/>
    <mergeCell ref="E133:G133"/>
    <mergeCell ref="H133:X133"/>
    <mergeCell ref="Y133:AD133"/>
    <mergeCell ref="E134:G134"/>
    <mergeCell ref="H134:X134"/>
    <mergeCell ref="Y134:AD134"/>
    <mergeCell ref="H130:X130"/>
    <mergeCell ref="Y130:AD130"/>
    <mergeCell ref="Y131:AD131"/>
    <mergeCell ref="E132:G132"/>
    <mergeCell ref="H132:X132"/>
    <mergeCell ref="Y132:AD132"/>
    <mergeCell ref="H126:X126"/>
    <mergeCell ref="Y126:AD126"/>
    <mergeCell ref="E127:G127"/>
    <mergeCell ref="H127:X127"/>
    <mergeCell ref="Y127:AD127"/>
    <mergeCell ref="E136:G136"/>
    <mergeCell ref="H136:X136"/>
    <mergeCell ref="Y136:AD136"/>
    <mergeCell ref="H129:X129"/>
    <mergeCell ref="Y129:AD129"/>
    <mergeCell ref="H135:X135"/>
    <mergeCell ref="Y135:AD135"/>
    <mergeCell ref="B128:D136"/>
    <mergeCell ref="E128:G128"/>
    <mergeCell ref="H128:X128"/>
    <mergeCell ref="Y128:AD128"/>
    <mergeCell ref="E129:G129"/>
    <mergeCell ref="E131:G131"/>
    <mergeCell ref="H131:X131"/>
    <mergeCell ref="E130:G130"/>
    <mergeCell ref="H122:X122"/>
    <mergeCell ref="E122:G122"/>
    <mergeCell ref="B123:D127"/>
    <mergeCell ref="E123:G123"/>
    <mergeCell ref="H123:X123"/>
    <mergeCell ref="Y123:AD123"/>
    <mergeCell ref="E124:G124"/>
    <mergeCell ref="H124:X124"/>
    <mergeCell ref="Y124:AD124"/>
    <mergeCell ref="E126:G126"/>
    <mergeCell ref="B99:D99"/>
    <mergeCell ref="B102:D102"/>
    <mergeCell ref="B103:D103"/>
    <mergeCell ref="B100:D101"/>
    <mergeCell ref="B104:D106"/>
    <mergeCell ref="B107:D107"/>
    <mergeCell ref="E106:G106"/>
    <mergeCell ref="E105:G105"/>
    <mergeCell ref="H105:X105"/>
    <mergeCell ref="Y105:AD105"/>
    <mergeCell ref="H106:X106"/>
    <mergeCell ref="Y106:AD106"/>
    <mergeCell ref="E103:G103"/>
    <mergeCell ref="H103:X103"/>
    <mergeCell ref="Y103:AD103"/>
    <mergeCell ref="E104:G104"/>
    <mergeCell ref="H104:X104"/>
    <mergeCell ref="Y104:AD104"/>
    <mergeCell ref="H101:X101"/>
    <mergeCell ref="Y101:AD101"/>
    <mergeCell ref="E100:G100"/>
    <mergeCell ref="H100:X100"/>
    <mergeCell ref="Y100:AD100"/>
    <mergeCell ref="E102:G102"/>
    <mergeCell ref="H102:X102"/>
    <mergeCell ref="Y102:AD102"/>
    <mergeCell ref="B78:D78"/>
    <mergeCell ref="E78:G78"/>
    <mergeCell ref="H78:X78"/>
    <mergeCell ref="Y78:AD78"/>
    <mergeCell ref="B93:D98"/>
    <mergeCell ref="E93:G93"/>
    <mergeCell ref="H93:X93"/>
    <mergeCell ref="E98:G98"/>
    <mergeCell ref="H98:X98"/>
    <mergeCell ref="Y98:AD98"/>
    <mergeCell ref="H77:X77"/>
    <mergeCell ref="Y77:AD77"/>
    <mergeCell ref="E97:G97"/>
    <mergeCell ref="H97:X97"/>
    <mergeCell ref="Y97:AD97"/>
    <mergeCell ref="E80:G80"/>
    <mergeCell ref="H80:X80"/>
    <mergeCell ref="Y80:AD80"/>
    <mergeCell ref="H81:X81"/>
    <mergeCell ref="E94:G94"/>
    <mergeCell ref="A65:AD65"/>
    <mergeCell ref="A41:AD41"/>
    <mergeCell ref="Y93:AD93"/>
    <mergeCell ref="E95:G95"/>
    <mergeCell ref="H95:X95"/>
    <mergeCell ref="Y75:AD76"/>
    <mergeCell ref="B75:D76"/>
    <mergeCell ref="E75:G76"/>
    <mergeCell ref="B77:D77"/>
    <mergeCell ref="E77:G77"/>
    <mergeCell ref="O69:X69"/>
    <mergeCell ref="O70:X70"/>
    <mergeCell ref="A71:AD71"/>
    <mergeCell ref="E79:G79"/>
    <mergeCell ref="H79:X79"/>
    <mergeCell ref="Y79:AD79"/>
    <mergeCell ref="B79:D83"/>
    <mergeCell ref="H75:X76"/>
    <mergeCell ref="E81:G81"/>
    <mergeCell ref="Y81:AD81"/>
    <mergeCell ref="E83:G83"/>
    <mergeCell ref="H83:X83"/>
    <mergeCell ref="Y83:AD83"/>
    <mergeCell ref="E82:G82"/>
    <mergeCell ref="E84:G84"/>
    <mergeCell ref="H84:X84"/>
    <mergeCell ref="Y84:AD84"/>
    <mergeCell ref="E85:G85"/>
    <mergeCell ref="H85:X85"/>
    <mergeCell ref="Y85:AD85"/>
    <mergeCell ref="H88:X88"/>
    <mergeCell ref="Y88:AD88"/>
    <mergeCell ref="H82:X82"/>
    <mergeCell ref="Y82:AD82"/>
    <mergeCell ref="E87:G87"/>
    <mergeCell ref="H87:X87"/>
    <mergeCell ref="Y87:AD87"/>
    <mergeCell ref="E88:G88"/>
    <mergeCell ref="H86:X86"/>
    <mergeCell ref="Y86:AD86"/>
    <mergeCell ref="B84:D86"/>
    <mergeCell ref="E86:G86"/>
    <mergeCell ref="E91:G91"/>
    <mergeCell ref="H91:X91"/>
    <mergeCell ref="Y91:AD91"/>
    <mergeCell ref="H90:X90"/>
    <mergeCell ref="Y90:AD90"/>
    <mergeCell ref="E89:G89"/>
    <mergeCell ref="H89:X89"/>
    <mergeCell ref="Y89:AD89"/>
    <mergeCell ref="E92:G92"/>
    <mergeCell ref="H92:X92"/>
    <mergeCell ref="Y92:AD92"/>
    <mergeCell ref="E90:G90"/>
    <mergeCell ref="Y95:AD95"/>
    <mergeCell ref="E96:G96"/>
    <mergeCell ref="H96:X96"/>
    <mergeCell ref="Y96:AD96"/>
    <mergeCell ref="Y107:AD107"/>
    <mergeCell ref="E107:X107"/>
    <mergeCell ref="E99:G99"/>
    <mergeCell ref="H99:X99"/>
    <mergeCell ref="Y99:AD99"/>
    <mergeCell ref="E101:G101"/>
    <mergeCell ref="B111:D111"/>
    <mergeCell ref="E111:G111"/>
    <mergeCell ref="H111:X111"/>
    <mergeCell ref="Y111:AD111"/>
    <mergeCell ref="E109:G110"/>
    <mergeCell ref="H109:X110"/>
    <mergeCell ref="Y109:AD110"/>
    <mergeCell ref="B109:D110"/>
    <mergeCell ref="B112:D117"/>
    <mergeCell ref="E112:G112"/>
    <mergeCell ref="H112:X112"/>
    <mergeCell ref="Y112:AD112"/>
    <mergeCell ref="E113:G113"/>
    <mergeCell ref="H113:X113"/>
    <mergeCell ref="Y113:AD113"/>
    <mergeCell ref="E114:G114"/>
    <mergeCell ref="H114:X114"/>
    <mergeCell ref="Y114:AD114"/>
    <mergeCell ref="E116:G116"/>
    <mergeCell ref="H116:X116"/>
    <mergeCell ref="Y116:AD116"/>
    <mergeCell ref="E115:G115"/>
    <mergeCell ref="H115:X115"/>
    <mergeCell ref="Y115:AD115"/>
    <mergeCell ref="E117:G117"/>
    <mergeCell ref="H117:X117"/>
    <mergeCell ref="Y117:AD117"/>
    <mergeCell ref="B118:D122"/>
    <mergeCell ref="E118:G118"/>
    <mergeCell ref="H118:X118"/>
    <mergeCell ref="Y118:AD118"/>
    <mergeCell ref="E119:G119"/>
    <mergeCell ref="H119:X119"/>
    <mergeCell ref="Y119:AD119"/>
    <mergeCell ref="E120:G120"/>
    <mergeCell ref="H120:X120"/>
    <mergeCell ref="Y120:AD120"/>
    <mergeCell ref="E121:G121"/>
    <mergeCell ref="H121:X121"/>
    <mergeCell ref="Y121:AD121"/>
    <mergeCell ref="Y319:AD319"/>
    <mergeCell ref="D318:E318"/>
    <mergeCell ref="H318:J318"/>
    <mergeCell ref="K318:X318"/>
    <mergeCell ref="Y318:AD318"/>
    <mergeCell ref="F276:G281"/>
    <mergeCell ref="H281:J281"/>
    <mergeCell ref="K281:X281"/>
    <mergeCell ref="H276:X276"/>
    <mergeCell ref="D277:E277"/>
    <mergeCell ref="K278:X278"/>
    <mergeCell ref="H278:J278"/>
    <mergeCell ref="D281:E281"/>
    <mergeCell ref="B276:C281"/>
    <mergeCell ref="Y281:AD281"/>
    <mergeCell ref="K277:X277"/>
    <mergeCell ref="D276:E276"/>
    <mergeCell ref="H277:J277"/>
    <mergeCell ref="Y276:AD276"/>
    <mergeCell ref="Y280:AD280"/>
    <mergeCell ref="Y277:AD277"/>
    <mergeCell ref="Y278:AD278"/>
    <mergeCell ref="B282:C284"/>
    <mergeCell ref="D282:E282"/>
    <mergeCell ref="F282:G284"/>
    <mergeCell ref="H282:X282"/>
    <mergeCell ref="D278:E278"/>
    <mergeCell ref="D279:E279"/>
    <mergeCell ref="Y279:AD279"/>
    <mergeCell ref="D280:E280"/>
    <mergeCell ref="H279:J279"/>
    <mergeCell ref="H280:J280"/>
    <mergeCell ref="K279:X279"/>
    <mergeCell ref="D283:E283"/>
    <mergeCell ref="H283:J283"/>
    <mergeCell ref="K283:X283"/>
    <mergeCell ref="K280:X280"/>
    <mergeCell ref="Y283:AD283"/>
    <mergeCell ref="D284:E284"/>
    <mergeCell ref="H284:J284"/>
    <mergeCell ref="K284:X284"/>
    <mergeCell ref="Y284:AD284"/>
    <mergeCell ref="D286:E286"/>
    <mergeCell ref="H286:J286"/>
    <mergeCell ref="K286:X286"/>
    <mergeCell ref="Y286:AD286"/>
    <mergeCell ref="D287:E287"/>
    <mergeCell ref="H287:J287"/>
    <mergeCell ref="K287:X287"/>
    <mergeCell ref="Y287:AD287"/>
    <mergeCell ref="B285:C287"/>
    <mergeCell ref="D285:E285"/>
    <mergeCell ref="F285:G287"/>
    <mergeCell ref="H285:X285"/>
    <mergeCell ref="Y285:AD285"/>
    <mergeCell ref="B288:C295"/>
    <mergeCell ref="D288:E288"/>
    <mergeCell ref="F288:G295"/>
    <mergeCell ref="H288:X288"/>
    <mergeCell ref="Y288:AD288"/>
    <mergeCell ref="D289:E289"/>
    <mergeCell ref="H289:J289"/>
    <mergeCell ref="K289:X289"/>
    <mergeCell ref="Y289:AD289"/>
    <mergeCell ref="D290:E290"/>
    <mergeCell ref="H290:J290"/>
    <mergeCell ref="K290:X290"/>
    <mergeCell ref="Y290:AD290"/>
    <mergeCell ref="D291:E291"/>
    <mergeCell ref="H291:J291"/>
    <mergeCell ref="K291:X291"/>
    <mergeCell ref="Y291:AD291"/>
    <mergeCell ref="D294:E294"/>
    <mergeCell ref="H294:J294"/>
    <mergeCell ref="K294:X294"/>
    <mergeCell ref="Y294:AD294"/>
    <mergeCell ref="K293:X293"/>
    <mergeCell ref="Y293:AD293"/>
    <mergeCell ref="D295:E295"/>
    <mergeCell ref="H295:J295"/>
    <mergeCell ref="K295:X295"/>
    <mergeCell ref="Y295:AD295"/>
    <mergeCell ref="D292:E292"/>
    <mergeCell ref="H292:J292"/>
    <mergeCell ref="K292:X292"/>
    <mergeCell ref="Y292:AD292"/>
    <mergeCell ref="D293:E293"/>
    <mergeCell ref="H293:J293"/>
    <mergeCell ref="B296:C297"/>
    <mergeCell ref="D296:E296"/>
    <mergeCell ref="F296:G297"/>
    <mergeCell ref="H296:X296"/>
    <mergeCell ref="Y296:AD296"/>
    <mergeCell ref="D297:E297"/>
    <mergeCell ref="H297:J297"/>
    <mergeCell ref="K297:X297"/>
    <mergeCell ref="Y297:AD297"/>
    <mergeCell ref="B298:C299"/>
    <mergeCell ref="D298:E298"/>
    <mergeCell ref="F298:G299"/>
    <mergeCell ref="H298:X298"/>
    <mergeCell ref="Y298:AD298"/>
    <mergeCell ref="D299:E299"/>
    <mergeCell ref="H299:J299"/>
    <mergeCell ref="K299:X299"/>
    <mergeCell ref="Y299:AD299"/>
    <mergeCell ref="B314:C315"/>
    <mergeCell ref="D314:AD315"/>
    <mergeCell ref="B316:C321"/>
    <mergeCell ref="D316:E316"/>
    <mergeCell ref="F316:G321"/>
    <mergeCell ref="H316:X316"/>
    <mergeCell ref="Y316:AD316"/>
    <mergeCell ref="D317:E317"/>
    <mergeCell ref="D320:E320"/>
    <mergeCell ref="H320:J320"/>
    <mergeCell ref="B300:C301"/>
    <mergeCell ref="D300:X301"/>
    <mergeCell ref="Y300:AD301"/>
    <mergeCell ref="B312:C313"/>
    <mergeCell ref="D312:E313"/>
    <mergeCell ref="F312:G313"/>
    <mergeCell ref="H312:I313"/>
    <mergeCell ref="J312:X313"/>
    <mergeCell ref="Y312:AD313"/>
    <mergeCell ref="K320:X320"/>
    <mergeCell ref="Y320:AD320"/>
    <mergeCell ref="D321:E321"/>
    <mergeCell ref="H321:J321"/>
    <mergeCell ref="K321:X321"/>
    <mergeCell ref="Y321:AD321"/>
    <mergeCell ref="B322:C324"/>
    <mergeCell ref="D322:E322"/>
    <mergeCell ref="F322:G324"/>
    <mergeCell ref="H322:X322"/>
    <mergeCell ref="Y322:AD322"/>
    <mergeCell ref="D323:E323"/>
    <mergeCell ref="H323:J323"/>
    <mergeCell ref="K323:X323"/>
    <mergeCell ref="Y323:AD323"/>
    <mergeCell ref="D324:E324"/>
    <mergeCell ref="H324:J324"/>
    <mergeCell ref="K324:X324"/>
    <mergeCell ref="Y324:AD324"/>
    <mergeCell ref="B325:C327"/>
    <mergeCell ref="D325:E325"/>
    <mergeCell ref="F325:G327"/>
    <mergeCell ref="H325:X325"/>
    <mergeCell ref="Y325:AD325"/>
    <mergeCell ref="D326:E326"/>
    <mergeCell ref="H326:J326"/>
    <mergeCell ref="K326:X326"/>
    <mergeCell ref="Y326:AD326"/>
    <mergeCell ref="D327:E327"/>
    <mergeCell ref="H327:J327"/>
    <mergeCell ref="K327:X327"/>
    <mergeCell ref="Y327:AD327"/>
    <mergeCell ref="B328:C332"/>
    <mergeCell ref="D328:E328"/>
    <mergeCell ref="F328:G332"/>
    <mergeCell ref="H328:X328"/>
    <mergeCell ref="Y328:AD328"/>
    <mergeCell ref="D329:E329"/>
    <mergeCell ref="H329:J329"/>
    <mergeCell ref="K329:X329"/>
    <mergeCell ref="Y329:AD329"/>
    <mergeCell ref="D330:E330"/>
    <mergeCell ref="H330:J330"/>
    <mergeCell ref="K330:X330"/>
    <mergeCell ref="Y330:AD330"/>
    <mergeCell ref="B404:C407"/>
    <mergeCell ref="D404:E404"/>
    <mergeCell ref="F404:G407"/>
    <mergeCell ref="H404:X404"/>
    <mergeCell ref="Y404:AD404"/>
    <mergeCell ref="D405:E405"/>
    <mergeCell ref="D402:E402"/>
    <mergeCell ref="H402:J402"/>
    <mergeCell ref="K402:X402"/>
    <mergeCell ref="Y402:AD402"/>
    <mergeCell ref="D403:E403"/>
    <mergeCell ref="H403:J403"/>
    <mergeCell ref="K403:X403"/>
    <mergeCell ref="Y403:AD403"/>
    <mergeCell ref="D331:E331"/>
    <mergeCell ref="H331:J331"/>
    <mergeCell ref="K331:X331"/>
    <mergeCell ref="Y331:AD331"/>
    <mergeCell ref="D332:E332"/>
    <mergeCell ref="H332:J332"/>
    <mergeCell ref="K332:X332"/>
    <mergeCell ref="Y332:AD332"/>
    <mergeCell ref="Y399:AD399"/>
    <mergeCell ref="D400:E400"/>
    <mergeCell ref="H400:J400"/>
    <mergeCell ref="K400:X400"/>
    <mergeCell ref="Y400:AD400"/>
    <mergeCell ref="D401:E401"/>
    <mergeCell ref="H401:J401"/>
    <mergeCell ref="K401:X401"/>
    <mergeCell ref="Y401:AD401"/>
    <mergeCell ref="B396:C397"/>
    <mergeCell ref="D396:AD397"/>
    <mergeCell ref="B398:C403"/>
    <mergeCell ref="D398:E398"/>
    <mergeCell ref="F398:G403"/>
    <mergeCell ref="H398:X398"/>
    <mergeCell ref="Y398:AD398"/>
    <mergeCell ref="D399:E399"/>
    <mergeCell ref="H399:J399"/>
    <mergeCell ref="K399:X399"/>
    <mergeCell ref="B333:C334"/>
    <mergeCell ref="D333:X334"/>
    <mergeCell ref="Y333:AD334"/>
    <mergeCell ref="B353:C354"/>
    <mergeCell ref="D353:E354"/>
    <mergeCell ref="F353:G354"/>
    <mergeCell ref="H353:I354"/>
    <mergeCell ref="J353:X354"/>
    <mergeCell ref="Y353:AD354"/>
    <mergeCell ref="B355:C356"/>
    <mergeCell ref="D355:AD356"/>
    <mergeCell ref="B357:C362"/>
    <mergeCell ref="D357:E357"/>
    <mergeCell ref="F357:G362"/>
    <mergeCell ref="H357:X357"/>
    <mergeCell ref="Y357:AD357"/>
    <mergeCell ref="D358:E358"/>
    <mergeCell ref="H358:J358"/>
    <mergeCell ref="K358:X358"/>
    <mergeCell ref="Y358:AD358"/>
    <mergeCell ref="D359:E359"/>
    <mergeCell ref="H359:J359"/>
    <mergeCell ref="K359:X359"/>
    <mergeCell ref="Y359:AD359"/>
    <mergeCell ref="D360:E360"/>
    <mergeCell ref="H360:J360"/>
    <mergeCell ref="K360:X360"/>
    <mergeCell ref="Y360:AD360"/>
    <mergeCell ref="D361:E361"/>
    <mergeCell ref="H361:J361"/>
    <mergeCell ref="K361:X361"/>
    <mergeCell ref="Y361:AD361"/>
    <mergeCell ref="D362:E362"/>
    <mergeCell ref="H362:J362"/>
    <mergeCell ref="K362:X362"/>
    <mergeCell ref="Y362:AD362"/>
    <mergeCell ref="B363:C365"/>
    <mergeCell ref="D363:E363"/>
    <mergeCell ref="F363:G365"/>
    <mergeCell ref="H363:X363"/>
    <mergeCell ref="Y363:AD363"/>
    <mergeCell ref="D364:E364"/>
    <mergeCell ref="H364:J364"/>
    <mergeCell ref="K364:X364"/>
    <mergeCell ref="Y364:AD364"/>
    <mergeCell ref="D365:E365"/>
    <mergeCell ref="H365:J365"/>
    <mergeCell ref="K365:X365"/>
    <mergeCell ref="Y365:AD365"/>
    <mergeCell ref="B366:C368"/>
    <mergeCell ref="D366:E366"/>
    <mergeCell ref="F366:G368"/>
    <mergeCell ref="H366:X366"/>
    <mergeCell ref="Y366:AD366"/>
    <mergeCell ref="D367:E367"/>
    <mergeCell ref="H367:J367"/>
    <mergeCell ref="K367:X367"/>
    <mergeCell ref="Y367:AD367"/>
    <mergeCell ref="D368:E368"/>
    <mergeCell ref="H368:J368"/>
    <mergeCell ref="K368:X368"/>
    <mergeCell ref="Y368:AD368"/>
    <mergeCell ref="B369:C373"/>
    <mergeCell ref="D369:E369"/>
    <mergeCell ref="F369:G373"/>
    <mergeCell ref="H369:X369"/>
    <mergeCell ref="Y369:AD369"/>
    <mergeCell ref="D370:E370"/>
    <mergeCell ref="H370:J370"/>
    <mergeCell ref="K370:X370"/>
    <mergeCell ref="Y370:AD370"/>
    <mergeCell ref="D372:E372"/>
    <mergeCell ref="B394:C395"/>
    <mergeCell ref="D394:E395"/>
    <mergeCell ref="F394:G395"/>
    <mergeCell ref="H394:I395"/>
    <mergeCell ref="J394:X395"/>
    <mergeCell ref="Y394:AD395"/>
    <mergeCell ref="D470:E470"/>
    <mergeCell ref="H470:J470"/>
    <mergeCell ref="K470:X470"/>
    <mergeCell ref="Y470:AD470"/>
    <mergeCell ref="B473:C474"/>
    <mergeCell ref="D473:E474"/>
    <mergeCell ref="F473:G474"/>
    <mergeCell ref="H473:I474"/>
    <mergeCell ref="J473:X474"/>
    <mergeCell ref="Y473:AD474"/>
    <mergeCell ref="H372:J372"/>
    <mergeCell ref="K372:X372"/>
    <mergeCell ref="Y372:AD372"/>
    <mergeCell ref="D373:E373"/>
    <mergeCell ref="H373:J373"/>
    <mergeCell ref="K373:X373"/>
    <mergeCell ref="Y373:AD373"/>
    <mergeCell ref="D468:E468"/>
    <mergeCell ref="H468:J468"/>
    <mergeCell ref="K468:X468"/>
    <mergeCell ref="Y468:AD468"/>
    <mergeCell ref="D469:E469"/>
    <mergeCell ref="H469:J469"/>
    <mergeCell ref="K469:X469"/>
    <mergeCell ref="Y469:AD469"/>
    <mergeCell ref="H374:X374"/>
    <mergeCell ref="Y374:AD374"/>
    <mergeCell ref="D375:E375"/>
    <mergeCell ref="H375:J375"/>
    <mergeCell ref="K375:X375"/>
    <mergeCell ref="Y375:AD375"/>
    <mergeCell ref="B376:C377"/>
    <mergeCell ref="D376:X377"/>
    <mergeCell ref="Y376:AD377"/>
    <mergeCell ref="Y371:AD371"/>
    <mergeCell ref="K371:X371"/>
    <mergeCell ref="H371:J371"/>
    <mergeCell ref="D371:E371"/>
    <mergeCell ref="B374:C375"/>
    <mergeCell ref="D374:E374"/>
    <mergeCell ref="F374:G375"/>
    <mergeCell ref="H405:J405"/>
    <mergeCell ref="K405:X405"/>
    <mergeCell ref="Y405:AD405"/>
    <mergeCell ref="D407:E407"/>
    <mergeCell ref="H407:J407"/>
    <mergeCell ref="K407:X407"/>
    <mergeCell ref="Y407:AD407"/>
    <mergeCell ref="D406:E406"/>
    <mergeCell ref="H406:J406"/>
    <mergeCell ref="K406:X406"/>
    <mergeCell ref="B408:C410"/>
    <mergeCell ref="D408:E408"/>
    <mergeCell ref="F408:G410"/>
    <mergeCell ref="H408:X408"/>
    <mergeCell ref="Y408:AD408"/>
    <mergeCell ref="D409:E409"/>
    <mergeCell ref="H409:J409"/>
    <mergeCell ref="K409:X409"/>
    <mergeCell ref="Y409:AD409"/>
    <mergeCell ref="D410:E410"/>
    <mergeCell ref="H410:J410"/>
    <mergeCell ref="K410:X410"/>
    <mergeCell ref="Y410:AD410"/>
    <mergeCell ref="B411:C415"/>
    <mergeCell ref="D411:E411"/>
    <mergeCell ref="F411:G415"/>
    <mergeCell ref="H411:X411"/>
    <mergeCell ref="Y411:AD411"/>
    <mergeCell ref="D412:E412"/>
    <mergeCell ref="H412:J412"/>
    <mergeCell ref="K412:X412"/>
    <mergeCell ref="Y412:AD412"/>
    <mergeCell ref="D413:E413"/>
    <mergeCell ref="H413:J413"/>
    <mergeCell ref="K413:X413"/>
    <mergeCell ref="Y413:AD413"/>
    <mergeCell ref="D414:E414"/>
    <mergeCell ref="H414:J414"/>
    <mergeCell ref="K414:X414"/>
    <mergeCell ref="Y414:AD414"/>
    <mergeCell ref="Y463:AD463"/>
    <mergeCell ref="D467:E467"/>
    <mergeCell ref="H467:J467"/>
    <mergeCell ref="K467:X467"/>
    <mergeCell ref="Y467:AD467"/>
    <mergeCell ref="Y418:AD418"/>
    <mergeCell ref="D420:E420"/>
    <mergeCell ref="D416:E416"/>
    <mergeCell ref="Y416:AD416"/>
    <mergeCell ref="D417:E417"/>
    <mergeCell ref="H417:J417"/>
    <mergeCell ref="K417:X417"/>
    <mergeCell ref="Y417:AD417"/>
    <mergeCell ref="Y419:AD419"/>
    <mergeCell ref="D463:E463"/>
    <mergeCell ref="H463:J463"/>
    <mergeCell ref="K463:X463"/>
    <mergeCell ref="D415:E415"/>
    <mergeCell ref="H415:J415"/>
    <mergeCell ref="K415:X415"/>
    <mergeCell ref="D418:E418"/>
    <mergeCell ref="F418:G420"/>
    <mergeCell ref="H418:X418"/>
    <mergeCell ref="K422:X422"/>
    <mergeCell ref="Y406:AD406"/>
    <mergeCell ref="B421:C422"/>
    <mergeCell ref="H420:J420"/>
    <mergeCell ref="K420:X420"/>
    <mergeCell ref="Y420:AD420"/>
    <mergeCell ref="Y415:AD415"/>
    <mergeCell ref="B418:C420"/>
    <mergeCell ref="Y421:AD421"/>
    <mergeCell ref="D422:E422"/>
    <mergeCell ref="H422:J422"/>
    <mergeCell ref="Y422:AD422"/>
    <mergeCell ref="B423:C424"/>
    <mergeCell ref="D423:X424"/>
    <mergeCell ref="Y423:AD424"/>
    <mergeCell ref="B416:C417"/>
    <mergeCell ref="F416:G417"/>
    <mergeCell ref="H416:X416"/>
    <mergeCell ref="D419:E419"/>
    <mergeCell ref="H419:J419"/>
    <mergeCell ref="K419:X419"/>
    <mergeCell ref="B433:C434"/>
    <mergeCell ref="D433:E434"/>
    <mergeCell ref="F433:G434"/>
    <mergeCell ref="H433:I434"/>
    <mergeCell ref="J433:X434"/>
    <mergeCell ref="Y433:AD434"/>
    <mergeCell ref="D421:E421"/>
    <mergeCell ref="F421:G422"/>
    <mergeCell ref="H421:X421"/>
    <mergeCell ref="B435:C436"/>
    <mergeCell ref="D435:AD436"/>
    <mergeCell ref="B437:C442"/>
    <mergeCell ref="D437:E437"/>
    <mergeCell ref="F437:G442"/>
    <mergeCell ref="H437:X437"/>
    <mergeCell ref="Y437:AD437"/>
    <mergeCell ref="D438:E438"/>
    <mergeCell ref="H438:J438"/>
    <mergeCell ref="K438:X438"/>
    <mergeCell ref="Y438:AD438"/>
    <mergeCell ref="D439:E439"/>
    <mergeCell ref="H439:J439"/>
    <mergeCell ref="K439:X439"/>
    <mergeCell ref="Y439:AD439"/>
    <mergeCell ref="D440:E440"/>
    <mergeCell ref="H440:J440"/>
    <mergeCell ref="K440:X440"/>
    <mergeCell ref="Y440:AD440"/>
    <mergeCell ref="D441:E441"/>
    <mergeCell ref="H441:J441"/>
    <mergeCell ref="K441:X441"/>
    <mergeCell ref="Y441:AD441"/>
    <mergeCell ref="D442:E442"/>
    <mergeCell ref="H442:J442"/>
    <mergeCell ref="K442:X442"/>
    <mergeCell ref="Y442:AD442"/>
    <mergeCell ref="B443:C446"/>
    <mergeCell ref="D443:E443"/>
    <mergeCell ref="F443:G446"/>
    <mergeCell ref="H443:X443"/>
    <mergeCell ref="Y443:AD443"/>
    <mergeCell ref="D444:E444"/>
    <mergeCell ref="H444:J444"/>
    <mergeCell ref="K444:X444"/>
    <mergeCell ref="Y444:AD444"/>
    <mergeCell ref="D445:E445"/>
    <mergeCell ref="H445:J445"/>
    <mergeCell ref="K445:X445"/>
    <mergeCell ref="Y445:AD445"/>
    <mergeCell ref="D446:E446"/>
    <mergeCell ref="H446:J446"/>
    <mergeCell ref="K446:X446"/>
    <mergeCell ref="Y446:AD446"/>
    <mergeCell ref="B447:C450"/>
    <mergeCell ref="D447:E447"/>
    <mergeCell ref="F447:G450"/>
    <mergeCell ref="H447:X447"/>
    <mergeCell ref="Y447:AD447"/>
    <mergeCell ref="D448:E448"/>
    <mergeCell ref="H448:J448"/>
    <mergeCell ref="K448:X448"/>
    <mergeCell ref="Y448:AD448"/>
    <mergeCell ref="D450:E450"/>
    <mergeCell ref="H450:J450"/>
    <mergeCell ref="K450:X450"/>
    <mergeCell ref="Y450:AD450"/>
    <mergeCell ref="D449:E449"/>
    <mergeCell ref="H449:J449"/>
    <mergeCell ref="K449:X449"/>
    <mergeCell ref="B451:C455"/>
    <mergeCell ref="D451:E451"/>
    <mergeCell ref="F451:G455"/>
    <mergeCell ref="H451:X451"/>
    <mergeCell ref="Y451:AD451"/>
    <mergeCell ref="D452:E452"/>
    <mergeCell ref="H452:J452"/>
    <mergeCell ref="K452:X452"/>
    <mergeCell ref="Y452:AD452"/>
    <mergeCell ref="K455:X455"/>
    <mergeCell ref="H462:J462"/>
    <mergeCell ref="K462:X462"/>
    <mergeCell ref="Y462:AD462"/>
    <mergeCell ref="D454:E454"/>
    <mergeCell ref="H454:J454"/>
    <mergeCell ref="K454:X454"/>
    <mergeCell ref="Y454:AD454"/>
    <mergeCell ref="D455:E455"/>
    <mergeCell ref="H455:J455"/>
    <mergeCell ref="D460:E460"/>
    <mergeCell ref="B456:C457"/>
    <mergeCell ref="D456:E456"/>
    <mergeCell ref="F456:G457"/>
    <mergeCell ref="H456:X456"/>
    <mergeCell ref="Y456:AD456"/>
    <mergeCell ref="D457:E457"/>
    <mergeCell ref="H457:J457"/>
    <mergeCell ref="K457:X457"/>
    <mergeCell ref="Y457:AD457"/>
    <mergeCell ref="H460:J460"/>
    <mergeCell ref="K460:X460"/>
    <mergeCell ref="Y460:AD460"/>
    <mergeCell ref="D465:E465"/>
    <mergeCell ref="D464:E464"/>
    <mergeCell ref="H464:J464"/>
    <mergeCell ref="K464:X464"/>
    <mergeCell ref="Y464:AD464"/>
    <mergeCell ref="D462:E462"/>
    <mergeCell ref="Y465:AD465"/>
    <mergeCell ref="B466:C470"/>
    <mergeCell ref="D466:E466"/>
    <mergeCell ref="F466:G470"/>
    <mergeCell ref="H466:X466"/>
    <mergeCell ref="Y466:AD466"/>
    <mergeCell ref="B458:C465"/>
    <mergeCell ref="D458:E458"/>
    <mergeCell ref="F458:G465"/>
    <mergeCell ref="H458:X458"/>
    <mergeCell ref="K465:X465"/>
    <mergeCell ref="Y449:AD449"/>
    <mergeCell ref="D453:E453"/>
    <mergeCell ref="D564:E564"/>
    <mergeCell ref="H564:J564"/>
    <mergeCell ref="K564:X564"/>
    <mergeCell ref="Y564:AD564"/>
    <mergeCell ref="H465:J465"/>
    <mergeCell ref="K476:X476"/>
    <mergeCell ref="Y476:AD476"/>
    <mergeCell ref="H453:J453"/>
    <mergeCell ref="K453:X453"/>
    <mergeCell ref="Y453:AD453"/>
    <mergeCell ref="D459:E459"/>
    <mergeCell ref="H459:J459"/>
    <mergeCell ref="K459:X459"/>
    <mergeCell ref="Y459:AD459"/>
    <mergeCell ref="Y458:AD458"/>
    <mergeCell ref="Y455:AD455"/>
    <mergeCell ref="B475:C479"/>
    <mergeCell ref="D477:E477"/>
    <mergeCell ref="H477:J477"/>
    <mergeCell ref="K477:X477"/>
    <mergeCell ref="Y477:AD477"/>
    <mergeCell ref="D478:E478"/>
    <mergeCell ref="H478:J478"/>
    <mergeCell ref="K478:X478"/>
    <mergeCell ref="Y478:AD478"/>
    <mergeCell ref="D475:E475"/>
    <mergeCell ref="Y481:AD481"/>
    <mergeCell ref="D479:E479"/>
    <mergeCell ref="H479:J479"/>
    <mergeCell ref="K479:X479"/>
    <mergeCell ref="Y479:AD479"/>
    <mergeCell ref="F475:G479"/>
    <mergeCell ref="H475:X475"/>
    <mergeCell ref="Y475:AD475"/>
    <mergeCell ref="D476:E476"/>
    <mergeCell ref="H476:J476"/>
    <mergeCell ref="D563:E563"/>
    <mergeCell ref="H563:J563"/>
    <mergeCell ref="K563:X563"/>
    <mergeCell ref="Y563:AD563"/>
    <mergeCell ref="D480:E480"/>
    <mergeCell ref="H480:X480"/>
    <mergeCell ref="Y480:AD480"/>
    <mergeCell ref="D481:E481"/>
    <mergeCell ref="H481:J481"/>
    <mergeCell ref="K481:X481"/>
    <mergeCell ref="B480:C482"/>
    <mergeCell ref="F480:G482"/>
    <mergeCell ref="D562:E562"/>
    <mergeCell ref="H562:J562"/>
    <mergeCell ref="K562:X562"/>
    <mergeCell ref="F514:G515"/>
    <mergeCell ref="H514:I515"/>
    <mergeCell ref="J514:X515"/>
    <mergeCell ref="K519:X519"/>
    <mergeCell ref="D522:E522"/>
    <mergeCell ref="Y562:AD562"/>
    <mergeCell ref="D482:E482"/>
    <mergeCell ref="H482:J482"/>
    <mergeCell ref="K482:X482"/>
    <mergeCell ref="Y482:AD482"/>
    <mergeCell ref="B483:C484"/>
    <mergeCell ref="D483:X484"/>
    <mergeCell ref="Y483:AD484"/>
    <mergeCell ref="B514:C515"/>
    <mergeCell ref="D514:E515"/>
    <mergeCell ref="Y514:AD515"/>
    <mergeCell ref="B516:C517"/>
    <mergeCell ref="D516:AD517"/>
    <mergeCell ref="B518:C523"/>
    <mergeCell ref="D518:E518"/>
    <mergeCell ref="F518:G523"/>
    <mergeCell ref="H518:X518"/>
    <mergeCell ref="Y518:AD518"/>
    <mergeCell ref="D519:E519"/>
    <mergeCell ref="H519:J519"/>
    <mergeCell ref="Y519:AD519"/>
    <mergeCell ref="D520:E520"/>
    <mergeCell ref="H520:J520"/>
    <mergeCell ref="K520:X520"/>
    <mergeCell ref="Y520:AD520"/>
    <mergeCell ref="D521:E521"/>
    <mergeCell ref="H521:J521"/>
    <mergeCell ref="K521:X521"/>
    <mergeCell ref="Y521:AD521"/>
    <mergeCell ref="H522:J522"/>
    <mergeCell ref="K522:X522"/>
    <mergeCell ref="Y522:AD522"/>
    <mergeCell ref="D523:E523"/>
    <mergeCell ref="H523:J523"/>
    <mergeCell ref="K523:X523"/>
    <mergeCell ref="Y523:AD523"/>
    <mergeCell ref="B524:C526"/>
    <mergeCell ref="D524:E524"/>
    <mergeCell ref="F524:G526"/>
    <mergeCell ref="H524:X524"/>
    <mergeCell ref="Y524:AD524"/>
    <mergeCell ref="D525:E525"/>
    <mergeCell ref="H525:J525"/>
    <mergeCell ref="K525:X525"/>
    <mergeCell ref="Y525:AD525"/>
    <mergeCell ref="D526:E526"/>
    <mergeCell ref="H526:J526"/>
    <mergeCell ref="K526:X526"/>
    <mergeCell ref="Y526:AD526"/>
    <mergeCell ref="B527:C529"/>
    <mergeCell ref="D527:E527"/>
    <mergeCell ref="F527:G529"/>
    <mergeCell ref="H527:X527"/>
    <mergeCell ref="Y527:AD527"/>
    <mergeCell ref="D528:E528"/>
    <mergeCell ref="H528:J528"/>
    <mergeCell ref="K531:X531"/>
    <mergeCell ref="Y531:AD531"/>
    <mergeCell ref="K528:X528"/>
    <mergeCell ref="Y528:AD528"/>
    <mergeCell ref="D529:E529"/>
    <mergeCell ref="H529:J529"/>
    <mergeCell ref="K529:X529"/>
    <mergeCell ref="Y529:AD529"/>
    <mergeCell ref="D532:E532"/>
    <mergeCell ref="H532:J532"/>
    <mergeCell ref="K532:X532"/>
    <mergeCell ref="Y532:AD532"/>
    <mergeCell ref="H561:J561"/>
    <mergeCell ref="K561:X561"/>
    <mergeCell ref="Y561:AD561"/>
    <mergeCell ref="F530:G533"/>
    <mergeCell ref="H530:X530"/>
    <mergeCell ref="Y530:AD530"/>
    <mergeCell ref="B559:C564"/>
    <mergeCell ref="D559:E559"/>
    <mergeCell ref="F559:G564"/>
    <mergeCell ref="H559:X559"/>
    <mergeCell ref="Y559:AD559"/>
    <mergeCell ref="D560:E560"/>
    <mergeCell ref="H560:J560"/>
    <mergeCell ref="K560:X560"/>
    <mergeCell ref="Y560:AD560"/>
    <mergeCell ref="D561:E561"/>
    <mergeCell ref="D533:E533"/>
    <mergeCell ref="H533:J533"/>
    <mergeCell ref="K533:X533"/>
    <mergeCell ref="Y533:AD533"/>
    <mergeCell ref="B557:C558"/>
    <mergeCell ref="D557:AD558"/>
    <mergeCell ref="B530:C533"/>
    <mergeCell ref="D530:E530"/>
    <mergeCell ref="D531:E531"/>
    <mergeCell ref="H531:J531"/>
    <mergeCell ref="B534:C535"/>
    <mergeCell ref="D534:E534"/>
    <mergeCell ref="F534:G535"/>
    <mergeCell ref="H534:X534"/>
    <mergeCell ref="Y534:AD534"/>
    <mergeCell ref="D535:E535"/>
    <mergeCell ref="H535:J535"/>
    <mergeCell ref="K535:X535"/>
    <mergeCell ref="Y535:AD535"/>
    <mergeCell ref="B536:C537"/>
    <mergeCell ref="D536:E536"/>
    <mergeCell ref="F536:G537"/>
    <mergeCell ref="H536:X536"/>
    <mergeCell ref="Y536:AD536"/>
    <mergeCell ref="D537:E537"/>
    <mergeCell ref="H537:J537"/>
    <mergeCell ref="K537:X537"/>
    <mergeCell ref="Y537:AD537"/>
    <mergeCell ref="B538:C539"/>
    <mergeCell ref="D538:X539"/>
    <mergeCell ref="Y538:AD539"/>
    <mergeCell ref="B555:C556"/>
    <mergeCell ref="D555:E556"/>
    <mergeCell ref="F555:G556"/>
    <mergeCell ref="H555:I556"/>
    <mergeCell ref="J555:X556"/>
    <mergeCell ref="Y555:AD556"/>
    <mergeCell ref="B565:C567"/>
    <mergeCell ref="D565:E565"/>
    <mergeCell ref="F565:G567"/>
    <mergeCell ref="H565:X565"/>
    <mergeCell ref="Y565:AD565"/>
    <mergeCell ref="D566:E566"/>
    <mergeCell ref="H566:J566"/>
    <mergeCell ref="K566:X566"/>
    <mergeCell ref="Y566:AD566"/>
    <mergeCell ref="D567:E567"/>
    <mergeCell ref="H567:J567"/>
    <mergeCell ref="K567:X567"/>
    <mergeCell ref="Y567:AD567"/>
    <mergeCell ref="B568:C570"/>
    <mergeCell ref="D568:E568"/>
    <mergeCell ref="F568:G570"/>
    <mergeCell ref="H568:X568"/>
    <mergeCell ref="Y568:AD568"/>
    <mergeCell ref="D569:E569"/>
    <mergeCell ref="H569:J569"/>
    <mergeCell ref="K569:X569"/>
    <mergeCell ref="Y569:AD569"/>
    <mergeCell ref="D570:E570"/>
    <mergeCell ref="H570:J570"/>
    <mergeCell ref="K570:X570"/>
    <mergeCell ref="Y570:AD570"/>
    <mergeCell ref="B571:C574"/>
    <mergeCell ref="D571:E571"/>
    <mergeCell ref="F571:G574"/>
    <mergeCell ref="H571:X571"/>
    <mergeCell ref="Y571:AD571"/>
    <mergeCell ref="D572:E572"/>
    <mergeCell ref="H572:J572"/>
    <mergeCell ref="K572:X572"/>
    <mergeCell ref="Y572:AD572"/>
    <mergeCell ref="D573:E573"/>
    <mergeCell ref="H573:J573"/>
    <mergeCell ref="K573:X573"/>
    <mergeCell ref="Y573:AD573"/>
    <mergeCell ref="D574:E574"/>
    <mergeCell ref="H574:J574"/>
    <mergeCell ref="K574:X574"/>
    <mergeCell ref="Y574:AD574"/>
    <mergeCell ref="B575:C576"/>
    <mergeCell ref="D575:E575"/>
    <mergeCell ref="F575:G576"/>
    <mergeCell ref="H575:X575"/>
    <mergeCell ref="Y575:AD575"/>
    <mergeCell ref="D576:E576"/>
    <mergeCell ref="H576:J576"/>
    <mergeCell ref="K576:X576"/>
    <mergeCell ref="Y576:AD576"/>
    <mergeCell ref="B577:C578"/>
    <mergeCell ref="D577:X578"/>
    <mergeCell ref="Y577:AD578"/>
    <mergeCell ref="B596:C597"/>
    <mergeCell ref="D596:E597"/>
    <mergeCell ref="F596:G597"/>
    <mergeCell ref="H596:I597"/>
    <mergeCell ref="J596:X597"/>
    <mergeCell ref="Y596:AD597"/>
    <mergeCell ref="B598:C599"/>
    <mergeCell ref="D598:AD599"/>
    <mergeCell ref="B600:C605"/>
    <mergeCell ref="D600:E600"/>
    <mergeCell ref="F600:G605"/>
    <mergeCell ref="H600:X600"/>
    <mergeCell ref="Y600:AD600"/>
    <mergeCell ref="D601:E601"/>
    <mergeCell ref="H601:J601"/>
    <mergeCell ref="K601:X601"/>
    <mergeCell ref="Y601:AD601"/>
    <mergeCell ref="D602:E602"/>
    <mergeCell ref="H602:J602"/>
    <mergeCell ref="K602:X602"/>
    <mergeCell ref="Y602:AD602"/>
    <mergeCell ref="D603:E603"/>
    <mergeCell ref="H603:J603"/>
    <mergeCell ref="K603:X603"/>
    <mergeCell ref="Y603:AD603"/>
    <mergeCell ref="D604:E604"/>
    <mergeCell ref="H604:J604"/>
    <mergeCell ref="K604:X604"/>
    <mergeCell ref="Y604:AD604"/>
    <mergeCell ref="D605:E605"/>
    <mergeCell ref="H605:J605"/>
    <mergeCell ref="K605:X605"/>
    <mergeCell ref="Y605:AD605"/>
    <mergeCell ref="B606:C608"/>
    <mergeCell ref="D606:E606"/>
    <mergeCell ref="F606:G608"/>
    <mergeCell ref="H606:X606"/>
    <mergeCell ref="Y606:AD606"/>
    <mergeCell ref="D607:E607"/>
    <mergeCell ref="H607:J607"/>
    <mergeCell ref="K607:X607"/>
    <mergeCell ref="Y607:AD607"/>
    <mergeCell ref="D608:E608"/>
    <mergeCell ref="H608:J608"/>
    <mergeCell ref="K608:X608"/>
    <mergeCell ref="Y608:AD608"/>
    <mergeCell ref="B687:C689"/>
    <mergeCell ref="D687:E687"/>
    <mergeCell ref="F687:G689"/>
    <mergeCell ref="H687:X687"/>
    <mergeCell ref="Y687:AD687"/>
    <mergeCell ref="D688:E688"/>
    <mergeCell ref="H689:J689"/>
    <mergeCell ref="B609:C611"/>
    <mergeCell ref="D609:E609"/>
    <mergeCell ref="F609:G611"/>
    <mergeCell ref="H609:X609"/>
    <mergeCell ref="Y609:AD609"/>
    <mergeCell ref="D610:E610"/>
    <mergeCell ref="H610:J610"/>
    <mergeCell ref="K610:X610"/>
    <mergeCell ref="Y610:AD610"/>
    <mergeCell ref="D611:E611"/>
    <mergeCell ref="H611:J611"/>
    <mergeCell ref="K611:X611"/>
    <mergeCell ref="Y611:AD611"/>
    <mergeCell ref="B612:C615"/>
    <mergeCell ref="D612:E612"/>
    <mergeCell ref="F612:G615"/>
    <mergeCell ref="H612:X612"/>
    <mergeCell ref="Y612:AD612"/>
    <mergeCell ref="D613:E613"/>
    <mergeCell ref="H613:J613"/>
    <mergeCell ref="K613:X613"/>
    <mergeCell ref="Y613:AD613"/>
    <mergeCell ref="D686:E686"/>
    <mergeCell ref="H686:J686"/>
    <mergeCell ref="K686:X686"/>
    <mergeCell ref="Y686:AD686"/>
    <mergeCell ref="D614:E614"/>
    <mergeCell ref="H614:J614"/>
    <mergeCell ref="K614:X614"/>
    <mergeCell ref="Y614:AD614"/>
    <mergeCell ref="D615:E615"/>
    <mergeCell ref="H615:J615"/>
    <mergeCell ref="K615:X615"/>
    <mergeCell ref="Y615:AD615"/>
    <mergeCell ref="D684:E684"/>
    <mergeCell ref="H684:J684"/>
    <mergeCell ref="K684:X684"/>
    <mergeCell ref="Y684:AD684"/>
    <mergeCell ref="H617:J617"/>
    <mergeCell ref="K617:X617"/>
    <mergeCell ref="Y617:AD617"/>
    <mergeCell ref="D685:E685"/>
    <mergeCell ref="H685:J685"/>
    <mergeCell ref="K685:X685"/>
    <mergeCell ref="Y685:AD685"/>
    <mergeCell ref="Y641:AD641"/>
    <mergeCell ref="D642:E642"/>
    <mergeCell ref="H642:J642"/>
    <mergeCell ref="K642:X642"/>
    <mergeCell ref="Y642:AD642"/>
    <mergeCell ref="B616:C618"/>
    <mergeCell ref="D616:E616"/>
    <mergeCell ref="F616:G618"/>
    <mergeCell ref="H616:X616"/>
    <mergeCell ref="Y616:AD616"/>
    <mergeCell ref="D617:E617"/>
    <mergeCell ref="D618:E618"/>
    <mergeCell ref="H618:J618"/>
    <mergeCell ref="K618:X618"/>
    <mergeCell ref="Y618:AD618"/>
    <mergeCell ref="B619:C620"/>
    <mergeCell ref="D619:E619"/>
    <mergeCell ref="F619:G620"/>
    <mergeCell ref="H619:X619"/>
    <mergeCell ref="Y619:AD619"/>
    <mergeCell ref="D620:E620"/>
    <mergeCell ref="H620:J620"/>
    <mergeCell ref="K620:X620"/>
    <mergeCell ref="Y620:AD620"/>
    <mergeCell ref="B621:C622"/>
    <mergeCell ref="D621:X622"/>
    <mergeCell ref="Y621:AD622"/>
    <mergeCell ref="B636:C637"/>
    <mergeCell ref="D636:E637"/>
    <mergeCell ref="F636:G637"/>
    <mergeCell ref="H636:I637"/>
    <mergeCell ref="J636:X637"/>
    <mergeCell ref="Y636:AD637"/>
    <mergeCell ref="B638:C639"/>
    <mergeCell ref="D638:AD639"/>
    <mergeCell ref="B640:C645"/>
    <mergeCell ref="D640:E640"/>
    <mergeCell ref="F640:G645"/>
    <mergeCell ref="H640:X640"/>
    <mergeCell ref="Y640:AD640"/>
    <mergeCell ref="D641:E641"/>
    <mergeCell ref="H641:J641"/>
    <mergeCell ref="K641:X641"/>
    <mergeCell ref="D643:E643"/>
    <mergeCell ref="H643:J643"/>
    <mergeCell ref="K643:X643"/>
    <mergeCell ref="Y643:AD643"/>
    <mergeCell ref="D644:E644"/>
    <mergeCell ref="H644:J644"/>
    <mergeCell ref="K644:X644"/>
    <mergeCell ref="Y644:AD644"/>
    <mergeCell ref="D645:E645"/>
    <mergeCell ref="H645:J645"/>
    <mergeCell ref="K645:X645"/>
    <mergeCell ref="Y645:AD645"/>
    <mergeCell ref="B646:C648"/>
    <mergeCell ref="D646:E646"/>
    <mergeCell ref="F646:G648"/>
    <mergeCell ref="H646:X646"/>
    <mergeCell ref="Y646:AD646"/>
    <mergeCell ref="D647:E647"/>
    <mergeCell ref="H647:J647"/>
    <mergeCell ref="K647:X647"/>
    <mergeCell ref="Y647:AD647"/>
    <mergeCell ref="D648:E648"/>
    <mergeCell ref="H648:J648"/>
    <mergeCell ref="K648:X648"/>
    <mergeCell ref="Y648:AD648"/>
    <mergeCell ref="H649:X649"/>
    <mergeCell ref="Y649:AD649"/>
    <mergeCell ref="D650:E650"/>
    <mergeCell ref="H650:J650"/>
    <mergeCell ref="K650:X650"/>
    <mergeCell ref="Y650:AD650"/>
    <mergeCell ref="H651:J651"/>
    <mergeCell ref="K651:X651"/>
    <mergeCell ref="Y651:AD651"/>
    <mergeCell ref="B654:C657"/>
    <mergeCell ref="D654:E654"/>
    <mergeCell ref="F654:G657"/>
    <mergeCell ref="H654:X654"/>
    <mergeCell ref="Y654:AD654"/>
    <mergeCell ref="D655:E655"/>
    <mergeCell ref="H655:J655"/>
    <mergeCell ref="K655:X655"/>
    <mergeCell ref="Y655:AD655"/>
    <mergeCell ref="D656:E656"/>
    <mergeCell ref="H656:J656"/>
    <mergeCell ref="K656:X656"/>
    <mergeCell ref="Y656:AD656"/>
    <mergeCell ref="H657:J657"/>
    <mergeCell ref="K657:X657"/>
    <mergeCell ref="Y657:AD657"/>
    <mergeCell ref="Y682:AD682"/>
    <mergeCell ref="D683:E683"/>
    <mergeCell ref="H683:J683"/>
    <mergeCell ref="K683:X683"/>
    <mergeCell ref="Y683:AD683"/>
    <mergeCell ref="B679:C680"/>
    <mergeCell ref="D679:AD680"/>
    <mergeCell ref="B681:C686"/>
    <mergeCell ref="D681:E681"/>
    <mergeCell ref="F681:G686"/>
    <mergeCell ref="H681:X681"/>
    <mergeCell ref="Y681:AD681"/>
    <mergeCell ref="D682:E682"/>
    <mergeCell ref="H682:J682"/>
    <mergeCell ref="K682:X682"/>
    <mergeCell ref="B658:C659"/>
    <mergeCell ref="D658:E658"/>
    <mergeCell ref="F658:G659"/>
    <mergeCell ref="H658:X658"/>
    <mergeCell ref="Y658:AD658"/>
    <mergeCell ref="D659:E659"/>
    <mergeCell ref="H659:J659"/>
    <mergeCell ref="K659:X659"/>
    <mergeCell ref="Y659:AD659"/>
    <mergeCell ref="B660:C661"/>
    <mergeCell ref="D660:X661"/>
    <mergeCell ref="Y660:AD661"/>
    <mergeCell ref="B677:C678"/>
    <mergeCell ref="D677:E678"/>
    <mergeCell ref="F677:G678"/>
    <mergeCell ref="H677:I678"/>
    <mergeCell ref="J677:X678"/>
    <mergeCell ref="Y677:AD678"/>
    <mergeCell ref="B690:C694"/>
    <mergeCell ref="D690:E690"/>
    <mergeCell ref="F690:G694"/>
    <mergeCell ref="H690:X690"/>
    <mergeCell ref="Y690:AD690"/>
    <mergeCell ref="D691:E691"/>
    <mergeCell ref="H691:J691"/>
    <mergeCell ref="K691:X691"/>
    <mergeCell ref="Y691:AD691"/>
    <mergeCell ref="D694:E694"/>
    <mergeCell ref="H694:J694"/>
    <mergeCell ref="K694:X694"/>
    <mergeCell ref="Y694:AD694"/>
    <mergeCell ref="B695:C700"/>
    <mergeCell ref="D695:E695"/>
    <mergeCell ref="F695:G700"/>
    <mergeCell ref="H695:X695"/>
    <mergeCell ref="Y695:AD695"/>
    <mergeCell ref="D696:E696"/>
    <mergeCell ref="H696:J696"/>
    <mergeCell ref="K696:X696"/>
    <mergeCell ref="Y696:AD696"/>
    <mergeCell ref="B720:C725"/>
    <mergeCell ref="D720:E720"/>
    <mergeCell ref="F720:G725"/>
    <mergeCell ref="H720:X720"/>
    <mergeCell ref="Y720:AD720"/>
    <mergeCell ref="D721:E721"/>
    <mergeCell ref="H721:J721"/>
    <mergeCell ref="K721:X721"/>
    <mergeCell ref="D697:E697"/>
    <mergeCell ref="H697:J697"/>
    <mergeCell ref="K697:X697"/>
    <mergeCell ref="Y697:AD697"/>
    <mergeCell ref="D698:E698"/>
    <mergeCell ref="H698:J698"/>
    <mergeCell ref="K698:X698"/>
    <mergeCell ref="Y698:AD698"/>
    <mergeCell ref="D699:E699"/>
    <mergeCell ref="H699:J699"/>
    <mergeCell ref="K699:X699"/>
    <mergeCell ref="Y699:AD699"/>
    <mergeCell ref="B718:C719"/>
    <mergeCell ref="D718:AD719"/>
    <mergeCell ref="D700:E700"/>
    <mergeCell ref="H700:J700"/>
    <mergeCell ref="K700:X700"/>
    <mergeCell ref="Y700:AD700"/>
    <mergeCell ref="B703:C704"/>
    <mergeCell ref="D703:E703"/>
    <mergeCell ref="F703:G704"/>
    <mergeCell ref="H703:X703"/>
    <mergeCell ref="Y703:AD703"/>
    <mergeCell ref="D704:E704"/>
    <mergeCell ref="K704:X704"/>
    <mergeCell ref="Y704:AD704"/>
    <mergeCell ref="B705:C706"/>
    <mergeCell ref="D705:E705"/>
    <mergeCell ref="F705:G706"/>
    <mergeCell ref="H705:X705"/>
    <mergeCell ref="Y705:AD705"/>
    <mergeCell ref="D706:E706"/>
    <mergeCell ref="H706:J706"/>
    <mergeCell ref="Y706:AD706"/>
    <mergeCell ref="B707:C708"/>
    <mergeCell ref="D707:X708"/>
    <mergeCell ref="Y707:AD708"/>
    <mergeCell ref="D692:E692"/>
    <mergeCell ref="H692:J692"/>
    <mergeCell ref="K692:X692"/>
    <mergeCell ref="Y692:AD692"/>
    <mergeCell ref="D693:E693"/>
    <mergeCell ref="H704:J704"/>
    <mergeCell ref="H693:J693"/>
    <mergeCell ref="K693:X693"/>
    <mergeCell ref="Y693:AD693"/>
    <mergeCell ref="B716:C717"/>
    <mergeCell ref="D716:E717"/>
    <mergeCell ref="F716:G717"/>
    <mergeCell ref="H716:I717"/>
    <mergeCell ref="J716:X717"/>
    <mergeCell ref="Y716:AD717"/>
    <mergeCell ref="K706:X706"/>
    <mergeCell ref="B701:C702"/>
    <mergeCell ref="D701:E701"/>
    <mergeCell ref="F701:G702"/>
    <mergeCell ref="H701:X701"/>
    <mergeCell ref="Y701:AD701"/>
    <mergeCell ref="D702:E702"/>
    <mergeCell ref="H702:J702"/>
    <mergeCell ref="K702:X702"/>
    <mergeCell ref="Y702:AD702"/>
    <mergeCell ref="Y721:AD721"/>
    <mergeCell ref="D722:E722"/>
    <mergeCell ref="H722:J722"/>
    <mergeCell ref="K722:X722"/>
    <mergeCell ref="Y722:AD722"/>
    <mergeCell ref="D723:E723"/>
    <mergeCell ref="H723:J723"/>
    <mergeCell ref="K723:X723"/>
    <mergeCell ref="Y723:AD723"/>
    <mergeCell ref="D724:E724"/>
    <mergeCell ref="H724:J724"/>
    <mergeCell ref="K724:X724"/>
    <mergeCell ref="Y724:AD724"/>
    <mergeCell ref="D725:E725"/>
    <mergeCell ref="H725:J725"/>
    <mergeCell ref="K725:X725"/>
    <mergeCell ref="Y725:AD725"/>
    <mergeCell ref="B726:C728"/>
    <mergeCell ref="D726:E726"/>
    <mergeCell ref="F726:G728"/>
    <mergeCell ref="H726:X726"/>
    <mergeCell ref="Y726:AD726"/>
    <mergeCell ref="D727:E727"/>
    <mergeCell ref="H727:J727"/>
    <mergeCell ref="K727:X727"/>
    <mergeCell ref="Y727:AD727"/>
    <mergeCell ref="D728:E728"/>
    <mergeCell ref="H728:J728"/>
    <mergeCell ref="K728:X728"/>
    <mergeCell ref="Y728:AD728"/>
    <mergeCell ref="B729:C731"/>
    <mergeCell ref="D729:E729"/>
    <mergeCell ref="F729:G731"/>
    <mergeCell ref="H729:X729"/>
    <mergeCell ref="Y729:AD729"/>
    <mergeCell ref="D730:E730"/>
    <mergeCell ref="H730:J730"/>
    <mergeCell ref="K730:X730"/>
    <mergeCell ref="Y730:AD730"/>
    <mergeCell ref="D731:E731"/>
    <mergeCell ref="H731:J731"/>
    <mergeCell ref="K731:X731"/>
    <mergeCell ref="Y731:AD731"/>
    <mergeCell ref="B732:C735"/>
    <mergeCell ref="D732:E732"/>
    <mergeCell ref="F732:G735"/>
    <mergeCell ref="H732:X732"/>
    <mergeCell ref="Y732:AD732"/>
    <mergeCell ref="D733:E733"/>
    <mergeCell ref="H733:J733"/>
    <mergeCell ref="K733:X733"/>
    <mergeCell ref="Y733:AD733"/>
    <mergeCell ref="D734:E734"/>
    <mergeCell ref="H734:J734"/>
    <mergeCell ref="K734:X734"/>
    <mergeCell ref="Y734:AD734"/>
    <mergeCell ref="D735:E735"/>
    <mergeCell ref="H735:J735"/>
    <mergeCell ref="K735:X735"/>
    <mergeCell ref="Y735:AD735"/>
    <mergeCell ref="B739:C740"/>
    <mergeCell ref="D739:E739"/>
    <mergeCell ref="F739:G740"/>
    <mergeCell ref="H739:X739"/>
    <mergeCell ref="Y739:AD739"/>
    <mergeCell ref="D740:E740"/>
    <mergeCell ref="H740:J740"/>
    <mergeCell ref="K740:X740"/>
    <mergeCell ref="Y740:AD740"/>
    <mergeCell ref="B741:C742"/>
    <mergeCell ref="D741:X742"/>
    <mergeCell ref="Y741:AD742"/>
    <mergeCell ref="B736:C738"/>
    <mergeCell ref="D736:E736"/>
    <mergeCell ref="F736:G738"/>
    <mergeCell ref="H736:X736"/>
    <mergeCell ref="Y736:AD736"/>
    <mergeCell ref="D737:E737"/>
    <mergeCell ref="H737:J737"/>
    <mergeCell ref="K737:X737"/>
    <mergeCell ref="Y737:AD737"/>
    <mergeCell ref="D738:E738"/>
    <mergeCell ref="H738:J738"/>
    <mergeCell ref="K738:X738"/>
    <mergeCell ref="Y738:AD738"/>
    <mergeCell ref="B756:C757"/>
    <mergeCell ref="D756:E757"/>
    <mergeCell ref="F756:G757"/>
    <mergeCell ref="H756:I757"/>
    <mergeCell ref="J756:X757"/>
    <mergeCell ref="Y756:AD757"/>
    <mergeCell ref="B758:C759"/>
    <mergeCell ref="D758:AD759"/>
    <mergeCell ref="B760:C765"/>
    <mergeCell ref="D760:E760"/>
    <mergeCell ref="F760:G765"/>
    <mergeCell ref="H760:X760"/>
    <mergeCell ref="Y760:AD760"/>
    <mergeCell ref="D761:E761"/>
    <mergeCell ref="H761:J761"/>
    <mergeCell ref="K761:X761"/>
    <mergeCell ref="Y761:AD761"/>
    <mergeCell ref="D762:E762"/>
    <mergeCell ref="H762:J762"/>
    <mergeCell ref="K762:X762"/>
    <mergeCell ref="Y762:AD762"/>
    <mergeCell ref="D763:E763"/>
    <mergeCell ref="H763:J763"/>
    <mergeCell ref="K763:X763"/>
    <mergeCell ref="Y763:AD763"/>
    <mergeCell ref="D764:E764"/>
    <mergeCell ref="H764:J764"/>
    <mergeCell ref="K764:X764"/>
    <mergeCell ref="Y764:AD764"/>
    <mergeCell ref="D765:E765"/>
    <mergeCell ref="H765:J765"/>
    <mergeCell ref="K765:X765"/>
    <mergeCell ref="Y765:AD765"/>
    <mergeCell ref="B766:C768"/>
    <mergeCell ref="D766:E766"/>
    <mergeCell ref="F766:G768"/>
    <mergeCell ref="H766:X766"/>
    <mergeCell ref="Y766:AD766"/>
    <mergeCell ref="D767:E767"/>
    <mergeCell ref="H767:J767"/>
    <mergeCell ref="K767:X767"/>
    <mergeCell ref="Y767:AD767"/>
    <mergeCell ref="D768:E768"/>
    <mergeCell ref="H768:J768"/>
    <mergeCell ref="K768:X768"/>
    <mergeCell ref="Y768:AD768"/>
    <mergeCell ref="B769:C772"/>
    <mergeCell ref="D769:E769"/>
    <mergeCell ref="F769:G772"/>
    <mergeCell ref="H769:X769"/>
    <mergeCell ref="Y769:AD769"/>
    <mergeCell ref="D771:E771"/>
    <mergeCell ref="H771:J771"/>
    <mergeCell ref="Y774:AD774"/>
    <mergeCell ref="D775:E775"/>
    <mergeCell ref="K771:X771"/>
    <mergeCell ref="Y771:AD771"/>
    <mergeCell ref="D772:E772"/>
    <mergeCell ref="H772:J772"/>
    <mergeCell ref="K772:X772"/>
    <mergeCell ref="Y772:AD772"/>
    <mergeCell ref="K776:X776"/>
    <mergeCell ref="Y776:AD776"/>
    <mergeCell ref="B773:C776"/>
    <mergeCell ref="D773:E773"/>
    <mergeCell ref="F773:G776"/>
    <mergeCell ref="H773:X773"/>
    <mergeCell ref="Y773:AD773"/>
    <mergeCell ref="D774:E774"/>
    <mergeCell ref="H774:J774"/>
    <mergeCell ref="K774:X774"/>
    <mergeCell ref="D777:E777"/>
    <mergeCell ref="F777:G778"/>
    <mergeCell ref="H777:X777"/>
    <mergeCell ref="Y777:AD777"/>
    <mergeCell ref="D778:E778"/>
    <mergeCell ref="H775:J775"/>
    <mergeCell ref="K775:X775"/>
    <mergeCell ref="Y775:AD775"/>
    <mergeCell ref="D776:E776"/>
    <mergeCell ref="H776:J776"/>
    <mergeCell ref="K778:X778"/>
    <mergeCell ref="Y778:AD778"/>
    <mergeCell ref="B779:C780"/>
    <mergeCell ref="D779:E779"/>
    <mergeCell ref="F779:G780"/>
    <mergeCell ref="H779:X779"/>
    <mergeCell ref="Y779:AD779"/>
    <mergeCell ref="D780:E780"/>
    <mergeCell ref="H780:J780"/>
    <mergeCell ref="B777:C778"/>
    <mergeCell ref="K780:X780"/>
    <mergeCell ref="Y780:AD780"/>
    <mergeCell ref="B781:C782"/>
    <mergeCell ref="D781:X782"/>
    <mergeCell ref="Y781:AD782"/>
    <mergeCell ref="D770:E770"/>
    <mergeCell ref="H770:J770"/>
    <mergeCell ref="K770:X770"/>
    <mergeCell ref="Y770:AD770"/>
    <mergeCell ref="H778:J778"/>
    <mergeCell ref="B796:C797"/>
    <mergeCell ref="D796:E797"/>
    <mergeCell ref="F796:G797"/>
    <mergeCell ref="H796:I797"/>
    <mergeCell ref="J796:X797"/>
    <mergeCell ref="Y796:AD797"/>
    <mergeCell ref="B798:C799"/>
    <mergeCell ref="D798:AD799"/>
    <mergeCell ref="B800:C805"/>
    <mergeCell ref="D800:E800"/>
    <mergeCell ref="F800:G805"/>
    <mergeCell ref="H800:X800"/>
    <mergeCell ref="Y800:AD800"/>
    <mergeCell ref="D801:E801"/>
    <mergeCell ref="H801:J801"/>
    <mergeCell ref="K801:X801"/>
    <mergeCell ref="Y801:AD801"/>
    <mergeCell ref="D802:E802"/>
    <mergeCell ref="H802:J802"/>
    <mergeCell ref="K802:X802"/>
    <mergeCell ref="Y802:AD802"/>
    <mergeCell ref="D803:E803"/>
    <mergeCell ref="H803:J803"/>
    <mergeCell ref="K803:X803"/>
    <mergeCell ref="Y803:AD803"/>
    <mergeCell ref="D804:E804"/>
    <mergeCell ref="H804:J804"/>
    <mergeCell ref="K804:X804"/>
    <mergeCell ref="Y804:AD804"/>
    <mergeCell ref="D805:E805"/>
    <mergeCell ref="H805:J805"/>
    <mergeCell ref="K805:X805"/>
    <mergeCell ref="Y805:AD805"/>
    <mergeCell ref="B806:C808"/>
    <mergeCell ref="D806:E806"/>
    <mergeCell ref="F806:G808"/>
    <mergeCell ref="H806:X806"/>
    <mergeCell ref="Y806:AD806"/>
    <mergeCell ref="D807:E807"/>
    <mergeCell ref="H807:J807"/>
    <mergeCell ref="K807:X807"/>
    <mergeCell ref="Y807:AD807"/>
    <mergeCell ref="D808:E808"/>
    <mergeCell ref="H808:J808"/>
    <mergeCell ref="K808:X808"/>
    <mergeCell ref="Y808:AD808"/>
    <mergeCell ref="B809:C812"/>
    <mergeCell ref="D809:E809"/>
    <mergeCell ref="F809:G812"/>
    <mergeCell ref="H809:X809"/>
    <mergeCell ref="Y809:AD809"/>
    <mergeCell ref="D810:E810"/>
    <mergeCell ref="H810:J810"/>
    <mergeCell ref="K810:X810"/>
    <mergeCell ref="Y810:AD810"/>
    <mergeCell ref="D811:E811"/>
    <mergeCell ref="H811:J811"/>
    <mergeCell ref="K811:X811"/>
    <mergeCell ref="Y811:AD811"/>
    <mergeCell ref="D812:E812"/>
    <mergeCell ref="H812:J812"/>
    <mergeCell ref="K812:X812"/>
    <mergeCell ref="Y812:AD812"/>
    <mergeCell ref="B813:C816"/>
    <mergeCell ref="D813:E813"/>
    <mergeCell ref="F813:G816"/>
    <mergeCell ref="H813:X813"/>
    <mergeCell ref="Y813:AD813"/>
    <mergeCell ref="D814:E814"/>
    <mergeCell ref="H814:J814"/>
    <mergeCell ref="K814:X814"/>
    <mergeCell ref="Y814:AD814"/>
    <mergeCell ref="D815:E815"/>
    <mergeCell ref="H815:J815"/>
    <mergeCell ref="K815:X815"/>
    <mergeCell ref="Y815:AD815"/>
    <mergeCell ref="D816:E816"/>
    <mergeCell ref="H816:J816"/>
    <mergeCell ref="K816:X816"/>
    <mergeCell ref="Y816:AD816"/>
    <mergeCell ref="B817:C818"/>
    <mergeCell ref="D817:E817"/>
    <mergeCell ref="F817:G818"/>
    <mergeCell ref="H817:X817"/>
    <mergeCell ref="Y817:AD817"/>
    <mergeCell ref="D818:E818"/>
    <mergeCell ref="H818:J818"/>
    <mergeCell ref="K818:X818"/>
    <mergeCell ref="Y818:AD818"/>
    <mergeCell ref="B819:C820"/>
    <mergeCell ref="D819:E819"/>
    <mergeCell ref="F819:G820"/>
    <mergeCell ref="H819:X819"/>
    <mergeCell ref="Y819:AD819"/>
    <mergeCell ref="D820:E820"/>
    <mergeCell ref="H820:J820"/>
    <mergeCell ref="K820:X820"/>
    <mergeCell ref="Y820:AD820"/>
    <mergeCell ref="B821:C822"/>
    <mergeCell ref="D821:X822"/>
    <mergeCell ref="Y821:AD822"/>
    <mergeCell ref="B837:C838"/>
    <mergeCell ref="D837:E838"/>
    <mergeCell ref="F837:G838"/>
    <mergeCell ref="H837:I838"/>
    <mergeCell ref="J837:X838"/>
    <mergeCell ref="Y837:AD838"/>
    <mergeCell ref="B839:C840"/>
    <mergeCell ref="D839:AD840"/>
    <mergeCell ref="B841:C846"/>
    <mergeCell ref="D841:E841"/>
    <mergeCell ref="F841:G846"/>
    <mergeCell ref="H841:X841"/>
    <mergeCell ref="Y841:AD841"/>
    <mergeCell ref="D842:E842"/>
    <mergeCell ref="H842:J842"/>
    <mergeCell ref="K842:X842"/>
    <mergeCell ref="Y842:AD842"/>
    <mergeCell ref="D843:E843"/>
    <mergeCell ref="H843:J843"/>
    <mergeCell ref="K843:X843"/>
    <mergeCell ref="Y843:AD843"/>
    <mergeCell ref="D844:E844"/>
    <mergeCell ref="H844:J844"/>
    <mergeCell ref="K844:X844"/>
    <mergeCell ref="Y844:AD844"/>
    <mergeCell ref="D845:E845"/>
    <mergeCell ref="H845:J845"/>
    <mergeCell ref="K845:X845"/>
    <mergeCell ref="Y845:AD845"/>
    <mergeCell ref="D846:E846"/>
    <mergeCell ref="H846:J846"/>
    <mergeCell ref="K846:X846"/>
    <mergeCell ref="Y846:AD846"/>
    <mergeCell ref="B847:C849"/>
    <mergeCell ref="D847:E847"/>
    <mergeCell ref="F847:G849"/>
    <mergeCell ref="H847:X847"/>
    <mergeCell ref="Y847:AD847"/>
    <mergeCell ref="D848:E848"/>
    <mergeCell ref="H848:J848"/>
    <mergeCell ref="K848:X848"/>
    <mergeCell ref="Y848:AD848"/>
    <mergeCell ref="D849:E849"/>
    <mergeCell ref="H849:J849"/>
    <mergeCell ref="K849:X849"/>
    <mergeCell ref="Y849:AD849"/>
    <mergeCell ref="B850:C852"/>
    <mergeCell ref="D850:E850"/>
    <mergeCell ref="F850:G852"/>
    <mergeCell ref="H850:X850"/>
    <mergeCell ref="Y850:AD850"/>
    <mergeCell ref="D851:E851"/>
    <mergeCell ref="H851:J851"/>
    <mergeCell ref="K851:X851"/>
    <mergeCell ref="Y851:AD851"/>
    <mergeCell ref="D852:E852"/>
    <mergeCell ref="H852:J852"/>
    <mergeCell ref="K852:X852"/>
    <mergeCell ref="Y852:AD852"/>
    <mergeCell ref="K924:X924"/>
    <mergeCell ref="Y924:AD924"/>
    <mergeCell ref="D925:E925"/>
    <mergeCell ref="H925:J925"/>
    <mergeCell ref="K925:X925"/>
    <mergeCell ref="Y925:AD925"/>
    <mergeCell ref="H855:J855"/>
    <mergeCell ref="B853:C856"/>
    <mergeCell ref="D853:E853"/>
    <mergeCell ref="F853:G856"/>
    <mergeCell ref="H853:X853"/>
    <mergeCell ref="Y853:AD853"/>
    <mergeCell ref="D854:E854"/>
    <mergeCell ref="H854:J854"/>
    <mergeCell ref="K854:X854"/>
    <mergeCell ref="Y854:AD854"/>
    <mergeCell ref="D855:E855"/>
    <mergeCell ref="K855:X855"/>
    <mergeCell ref="Y855:AD855"/>
    <mergeCell ref="D856:E856"/>
    <mergeCell ref="H856:J856"/>
    <mergeCell ref="K856:X856"/>
    <mergeCell ref="Y856:AD856"/>
    <mergeCell ref="B857:C858"/>
    <mergeCell ref="D857:E857"/>
    <mergeCell ref="F857:G858"/>
    <mergeCell ref="H857:X857"/>
    <mergeCell ref="Y857:AD857"/>
    <mergeCell ref="D858:E858"/>
    <mergeCell ref="H858:J858"/>
    <mergeCell ref="K858:X858"/>
    <mergeCell ref="Y858:AD858"/>
    <mergeCell ref="Y919:AD920"/>
    <mergeCell ref="B921:C922"/>
    <mergeCell ref="D921:AD922"/>
    <mergeCell ref="B923:C928"/>
    <mergeCell ref="D923:E923"/>
    <mergeCell ref="F923:G928"/>
    <mergeCell ref="H923:X923"/>
    <mergeCell ref="Y923:AD923"/>
    <mergeCell ref="D924:E924"/>
    <mergeCell ref="H924:J924"/>
    <mergeCell ref="B861:C862"/>
    <mergeCell ref="D861:X862"/>
    <mergeCell ref="Y861:AD862"/>
    <mergeCell ref="B878:C879"/>
    <mergeCell ref="D878:E879"/>
    <mergeCell ref="F878:G879"/>
    <mergeCell ref="H878:I879"/>
    <mergeCell ref="J878:X879"/>
    <mergeCell ref="Y878:AD879"/>
    <mergeCell ref="B880:C881"/>
    <mergeCell ref="D880:AD881"/>
    <mergeCell ref="B882:C887"/>
    <mergeCell ref="D882:E882"/>
    <mergeCell ref="F882:G887"/>
    <mergeCell ref="H882:X882"/>
    <mergeCell ref="Y882:AD882"/>
    <mergeCell ref="D883:E883"/>
    <mergeCell ref="H883:J883"/>
    <mergeCell ref="K883:X883"/>
    <mergeCell ref="Y883:AD883"/>
    <mergeCell ref="D884:E884"/>
    <mergeCell ref="H884:J884"/>
    <mergeCell ref="K884:X884"/>
    <mergeCell ref="Y884:AD884"/>
    <mergeCell ref="D885:E885"/>
    <mergeCell ref="H885:J885"/>
    <mergeCell ref="K885:X885"/>
    <mergeCell ref="Y885:AD885"/>
    <mergeCell ref="D886:E886"/>
    <mergeCell ref="H886:J886"/>
    <mergeCell ref="K886:X886"/>
    <mergeCell ref="Y886:AD886"/>
    <mergeCell ref="D887:E887"/>
    <mergeCell ref="H887:J887"/>
    <mergeCell ref="K887:X887"/>
    <mergeCell ref="Y887:AD887"/>
    <mergeCell ref="B888:C890"/>
    <mergeCell ref="D888:E888"/>
    <mergeCell ref="F888:G890"/>
    <mergeCell ref="H888:X888"/>
    <mergeCell ref="Y888:AD888"/>
    <mergeCell ref="D889:E889"/>
    <mergeCell ref="H889:J889"/>
    <mergeCell ref="K889:X889"/>
    <mergeCell ref="Y889:AD889"/>
    <mergeCell ref="D890:E890"/>
    <mergeCell ref="H890:J890"/>
    <mergeCell ref="K890:X890"/>
    <mergeCell ref="Y890:AD890"/>
    <mergeCell ref="B891:C894"/>
    <mergeCell ref="D891:E891"/>
    <mergeCell ref="F891:G894"/>
    <mergeCell ref="H891:X891"/>
    <mergeCell ref="Y891:AD891"/>
    <mergeCell ref="D892:E892"/>
    <mergeCell ref="H892:J892"/>
    <mergeCell ref="K892:X892"/>
    <mergeCell ref="Y892:AD892"/>
    <mergeCell ref="D893:E893"/>
    <mergeCell ref="H893:J893"/>
    <mergeCell ref="K893:X893"/>
    <mergeCell ref="Y893:AD893"/>
    <mergeCell ref="D894:E894"/>
    <mergeCell ref="H894:J894"/>
    <mergeCell ref="K894:X894"/>
    <mergeCell ref="Y894:AD894"/>
    <mergeCell ref="B895:C898"/>
    <mergeCell ref="D895:E895"/>
    <mergeCell ref="F895:G898"/>
    <mergeCell ref="H895:X895"/>
    <mergeCell ref="Y895:AD895"/>
    <mergeCell ref="D896:E896"/>
    <mergeCell ref="H896:J896"/>
    <mergeCell ref="K896:X896"/>
    <mergeCell ref="Y896:AD896"/>
    <mergeCell ref="D897:E897"/>
    <mergeCell ref="H897:J897"/>
    <mergeCell ref="K897:X897"/>
    <mergeCell ref="Y897:AD897"/>
    <mergeCell ref="D898:E898"/>
    <mergeCell ref="H898:J898"/>
    <mergeCell ref="K898:X898"/>
    <mergeCell ref="Y898:AD898"/>
    <mergeCell ref="B899:C900"/>
    <mergeCell ref="D899:E899"/>
    <mergeCell ref="F899:G900"/>
    <mergeCell ref="H899:X899"/>
    <mergeCell ref="Y899:AD899"/>
    <mergeCell ref="D900:E900"/>
    <mergeCell ref="H900:J900"/>
    <mergeCell ref="K900:X900"/>
    <mergeCell ref="Y900:AD900"/>
    <mergeCell ref="B901:C902"/>
    <mergeCell ref="D901:E901"/>
    <mergeCell ref="F901:G902"/>
    <mergeCell ref="H901:X901"/>
    <mergeCell ref="Y901:AD901"/>
    <mergeCell ref="D902:E902"/>
    <mergeCell ref="H902:J902"/>
    <mergeCell ref="K902:X902"/>
    <mergeCell ref="Y902:AD902"/>
    <mergeCell ref="B903:C904"/>
    <mergeCell ref="D903:X904"/>
    <mergeCell ref="Y903:AD904"/>
    <mergeCell ref="B919:C920"/>
    <mergeCell ref="D919:E920"/>
    <mergeCell ref="F919:G920"/>
    <mergeCell ref="H919:I920"/>
    <mergeCell ref="J919:X920"/>
    <mergeCell ref="D926:E926"/>
    <mergeCell ref="H926:J926"/>
    <mergeCell ref="K926:X926"/>
    <mergeCell ref="Y926:AD926"/>
    <mergeCell ref="D927:E927"/>
    <mergeCell ref="H927:J927"/>
    <mergeCell ref="K927:X927"/>
    <mergeCell ref="Y927:AD927"/>
    <mergeCell ref="D928:E928"/>
    <mergeCell ref="H928:J928"/>
    <mergeCell ref="K928:X928"/>
    <mergeCell ref="Y928:AD928"/>
    <mergeCell ref="B929:C931"/>
    <mergeCell ref="D929:E929"/>
    <mergeCell ref="F929:G931"/>
    <mergeCell ref="H929:X929"/>
    <mergeCell ref="Y929:AD929"/>
    <mergeCell ref="D930:E930"/>
    <mergeCell ref="H930:J930"/>
    <mergeCell ref="K930:X930"/>
    <mergeCell ref="Y930:AD930"/>
    <mergeCell ref="D931:E931"/>
    <mergeCell ref="H931:J931"/>
    <mergeCell ref="K931:X931"/>
    <mergeCell ref="Y931:AD931"/>
    <mergeCell ref="B932:C935"/>
    <mergeCell ref="D932:E932"/>
    <mergeCell ref="F932:G935"/>
    <mergeCell ref="H932:X932"/>
    <mergeCell ref="Y932:AD932"/>
    <mergeCell ref="D933:E933"/>
    <mergeCell ref="H933:J933"/>
    <mergeCell ref="K933:X933"/>
    <mergeCell ref="Y933:AD933"/>
    <mergeCell ref="D934:E934"/>
    <mergeCell ref="H934:J934"/>
    <mergeCell ref="K934:X934"/>
    <mergeCell ref="Y934:AD934"/>
    <mergeCell ref="D935:E935"/>
    <mergeCell ref="H935:J935"/>
    <mergeCell ref="K935:X935"/>
    <mergeCell ref="Y935:AD935"/>
    <mergeCell ref="B936:C938"/>
    <mergeCell ref="D936:E936"/>
    <mergeCell ref="F936:G938"/>
    <mergeCell ref="H936:X936"/>
    <mergeCell ref="Y936:AD936"/>
    <mergeCell ref="D937:E937"/>
    <mergeCell ref="H937:J937"/>
    <mergeCell ref="K937:X937"/>
    <mergeCell ref="Y937:AD937"/>
    <mergeCell ref="D938:E938"/>
    <mergeCell ref="H938:J938"/>
    <mergeCell ref="K938:X938"/>
    <mergeCell ref="Y938:AD938"/>
    <mergeCell ref="D1132:E1132"/>
    <mergeCell ref="H1132:J1132"/>
    <mergeCell ref="K1132:X1132"/>
    <mergeCell ref="Y1132:AD1132"/>
    <mergeCell ref="H940:J940"/>
    <mergeCell ref="K940:X940"/>
    <mergeCell ref="Y940:AD940"/>
    <mergeCell ref="D1133:E1133"/>
    <mergeCell ref="H1133:J1133"/>
    <mergeCell ref="K1133:X1133"/>
    <mergeCell ref="Y1133:AD1133"/>
    <mergeCell ref="B939:C940"/>
    <mergeCell ref="D939:E939"/>
    <mergeCell ref="F939:G940"/>
    <mergeCell ref="H939:X939"/>
    <mergeCell ref="Y939:AD939"/>
    <mergeCell ref="D940:E940"/>
    <mergeCell ref="B941:C942"/>
    <mergeCell ref="D941:X942"/>
    <mergeCell ref="Y941:AD942"/>
    <mergeCell ref="B960:C961"/>
    <mergeCell ref="D960:E961"/>
    <mergeCell ref="F960:G961"/>
    <mergeCell ref="H960:I961"/>
    <mergeCell ref="J960:X961"/>
    <mergeCell ref="Y960:AD961"/>
    <mergeCell ref="B962:C963"/>
    <mergeCell ref="D962:AD963"/>
    <mergeCell ref="B964:C969"/>
    <mergeCell ref="D964:E964"/>
    <mergeCell ref="F964:G969"/>
    <mergeCell ref="H964:X964"/>
    <mergeCell ref="Y964:AD964"/>
    <mergeCell ref="D965:E965"/>
    <mergeCell ref="H965:J965"/>
    <mergeCell ref="K965:X965"/>
    <mergeCell ref="Y965:AD965"/>
    <mergeCell ref="D966:E966"/>
    <mergeCell ref="H966:J966"/>
    <mergeCell ref="K966:X966"/>
    <mergeCell ref="Y966:AD966"/>
    <mergeCell ref="D967:E967"/>
    <mergeCell ref="H967:J967"/>
    <mergeCell ref="K967:X967"/>
    <mergeCell ref="Y967:AD967"/>
    <mergeCell ref="D968:E968"/>
    <mergeCell ref="H968:J968"/>
    <mergeCell ref="K968:X968"/>
    <mergeCell ref="Y968:AD968"/>
    <mergeCell ref="D969:E969"/>
    <mergeCell ref="H969:J969"/>
    <mergeCell ref="K969:X969"/>
    <mergeCell ref="Y969:AD969"/>
    <mergeCell ref="B970:C972"/>
    <mergeCell ref="D970:E970"/>
    <mergeCell ref="F970:G972"/>
    <mergeCell ref="H970:X970"/>
    <mergeCell ref="Y970:AD970"/>
    <mergeCell ref="D971:E971"/>
    <mergeCell ref="H971:J971"/>
    <mergeCell ref="K971:X971"/>
    <mergeCell ref="Y971:AD971"/>
    <mergeCell ref="D972:E972"/>
    <mergeCell ref="H972:J972"/>
    <mergeCell ref="K972:X972"/>
    <mergeCell ref="Y972:AD972"/>
    <mergeCell ref="B973:C976"/>
    <mergeCell ref="D973:E973"/>
    <mergeCell ref="F973:G976"/>
    <mergeCell ref="H973:X973"/>
    <mergeCell ref="Y973:AD973"/>
    <mergeCell ref="D974:E974"/>
    <mergeCell ref="H974:J974"/>
    <mergeCell ref="K974:X974"/>
    <mergeCell ref="Y974:AD974"/>
    <mergeCell ref="D975:E975"/>
    <mergeCell ref="H975:J975"/>
    <mergeCell ref="K975:X975"/>
    <mergeCell ref="Y975:AD975"/>
    <mergeCell ref="D976:E976"/>
    <mergeCell ref="H976:J976"/>
    <mergeCell ref="K976:X976"/>
    <mergeCell ref="Y976:AD976"/>
    <mergeCell ref="B977:C979"/>
    <mergeCell ref="D977:E977"/>
    <mergeCell ref="F977:G979"/>
    <mergeCell ref="H977:X977"/>
    <mergeCell ref="Y977:AD977"/>
    <mergeCell ref="D978:E978"/>
    <mergeCell ref="H978:J978"/>
    <mergeCell ref="K978:X978"/>
    <mergeCell ref="Y978:AD978"/>
    <mergeCell ref="D1131:E1131"/>
    <mergeCell ref="H1131:J1131"/>
    <mergeCell ref="K1131:X1131"/>
    <mergeCell ref="Y1131:AD1131"/>
    <mergeCell ref="D979:E979"/>
    <mergeCell ref="H979:J979"/>
    <mergeCell ref="K979:X979"/>
    <mergeCell ref="Y979:AD979"/>
    <mergeCell ref="B982:C983"/>
    <mergeCell ref="D982:E982"/>
    <mergeCell ref="F982:G983"/>
    <mergeCell ref="H982:X982"/>
    <mergeCell ref="Y982:AD982"/>
    <mergeCell ref="D983:E983"/>
    <mergeCell ref="H983:J983"/>
    <mergeCell ref="K983:X983"/>
    <mergeCell ref="Y983:AD983"/>
    <mergeCell ref="K1129:X1129"/>
    <mergeCell ref="Y1129:AD1129"/>
    <mergeCell ref="D1130:E1130"/>
    <mergeCell ref="H1130:J1130"/>
    <mergeCell ref="K1130:X1130"/>
    <mergeCell ref="Y1130:AD1130"/>
    <mergeCell ref="B984:C985"/>
    <mergeCell ref="D984:X985"/>
    <mergeCell ref="Y984:AD985"/>
    <mergeCell ref="B1001:C1002"/>
    <mergeCell ref="D1001:E1002"/>
    <mergeCell ref="F1001:G1002"/>
    <mergeCell ref="H1001:I1002"/>
    <mergeCell ref="J1001:X1002"/>
    <mergeCell ref="Y1001:AD1002"/>
    <mergeCell ref="B1003:C1004"/>
    <mergeCell ref="D1003:AD1004"/>
    <mergeCell ref="B1005:C1010"/>
    <mergeCell ref="D1005:E1005"/>
    <mergeCell ref="F1005:G1010"/>
    <mergeCell ref="H1005:X1005"/>
    <mergeCell ref="Y1005:AD1005"/>
    <mergeCell ref="D1006:E1006"/>
    <mergeCell ref="H1006:J1006"/>
    <mergeCell ref="K1006:X1006"/>
    <mergeCell ref="Y1006:AD1006"/>
    <mergeCell ref="D1007:E1007"/>
    <mergeCell ref="H1007:J1007"/>
    <mergeCell ref="K1007:X1007"/>
    <mergeCell ref="Y1007:AD1007"/>
    <mergeCell ref="D1008:E1008"/>
    <mergeCell ref="H1008:J1008"/>
    <mergeCell ref="K1008:X1008"/>
    <mergeCell ref="Y1008:AD1008"/>
    <mergeCell ref="D1009:E1009"/>
    <mergeCell ref="H1009:J1009"/>
    <mergeCell ref="K1009:X1009"/>
    <mergeCell ref="Y1009:AD1009"/>
    <mergeCell ref="D1010:E1010"/>
    <mergeCell ref="H1010:J1010"/>
    <mergeCell ref="K1010:X1010"/>
    <mergeCell ref="Y1010:AD1010"/>
    <mergeCell ref="B1011:C1013"/>
    <mergeCell ref="D1011:E1011"/>
    <mergeCell ref="F1011:G1013"/>
    <mergeCell ref="H1011:X1011"/>
    <mergeCell ref="Y1011:AD1011"/>
    <mergeCell ref="D1012:E1012"/>
    <mergeCell ref="H1012:J1012"/>
    <mergeCell ref="K1012:X1012"/>
    <mergeCell ref="Y1012:AD1012"/>
    <mergeCell ref="D1013:E1013"/>
    <mergeCell ref="H1013:J1013"/>
    <mergeCell ref="K1013:X1013"/>
    <mergeCell ref="Y1013:AD1013"/>
    <mergeCell ref="B1014:C1016"/>
    <mergeCell ref="D1014:E1014"/>
    <mergeCell ref="F1014:G1016"/>
    <mergeCell ref="H1014:X1014"/>
    <mergeCell ref="Y1014:AD1014"/>
    <mergeCell ref="D1015:E1015"/>
    <mergeCell ref="H1015:J1015"/>
    <mergeCell ref="K1015:X1015"/>
    <mergeCell ref="Y1015:AD1015"/>
    <mergeCell ref="D1016:E1016"/>
    <mergeCell ref="H1016:J1016"/>
    <mergeCell ref="K1016:X1016"/>
    <mergeCell ref="Y1016:AD1016"/>
    <mergeCell ref="B1017:C1020"/>
    <mergeCell ref="D1017:E1017"/>
    <mergeCell ref="F1017:G1020"/>
    <mergeCell ref="H1017:X1017"/>
    <mergeCell ref="Y1017:AD1017"/>
    <mergeCell ref="D1018:E1018"/>
    <mergeCell ref="H1018:J1018"/>
    <mergeCell ref="K1018:X1018"/>
    <mergeCell ref="Y1018:AD1018"/>
    <mergeCell ref="D1019:E1019"/>
    <mergeCell ref="H1019:J1019"/>
    <mergeCell ref="K1019:X1019"/>
    <mergeCell ref="Y1019:AD1019"/>
    <mergeCell ref="D1020:E1020"/>
    <mergeCell ref="H1020:J1020"/>
    <mergeCell ref="K1020:X1020"/>
    <mergeCell ref="Y1020:AD1020"/>
    <mergeCell ref="B1023:C1024"/>
    <mergeCell ref="D1023:E1023"/>
    <mergeCell ref="F1023:G1024"/>
    <mergeCell ref="H1023:X1023"/>
    <mergeCell ref="Y1023:AD1023"/>
    <mergeCell ref="D1024:E1024"/>
    <mergeCell ref="H1024:J1024"/>
    <mergeCell ref="K1024:X1024"/>
    <mergeCell ref="Y1024:AD1024"/>
    <mergeCell ref="F1025:G1026"/>
    <mergeCell ref="H1025:X1025"/>
    <mergeCell ref="Y1025:AD1025"/>
    <mergeCell ref="D1026:E1026"/>
    <mergeCell ref="H1026:J1026"/>
    <mergeCell ref="K1026:X1026"/>
    <mergeCell ref="Y1026:AD1026"/>
    <mergeCell ref="Y1027:AD1028"/>
    <mergeCell ref="B1021:C1022"/>
    <mergeCell ref="D1021:E1021"/>
    <mergeCell ref="F1021:G1022"/>
    <mergeCell ref="H1021:X1021"/>
    <mergeCell ref="Y1021:AD1021"/>
    <mergeCell ref="D1022:E1022"/>
    <mergeCell ref="H1022:J1022"/>
    <mergeCell ref="B1025:C1026"/>
    <mergeCell ref="D1025:E1025"/>
    <mergeCell ref="K1022:X1022"/>
    <mergeCell ref="Y1022:AD1022"/>
    <mergeCell ref="B1042:C1043"/>
    <mergeCell ref="D1042:E1043"/>
    <mergeCell ref="F1042:G1043"/>
    <mergeCell ref="H1042:I1043"/>
    <mergeCell ref="J1042:X1043"/>
    <mergeCell ref="Y1042:AD1043"/>
    <mergeCell ref="B1027:C1028"/>
    <mergeCell ref="D1027:X1028"/>
    <mergeCell ref="B1044:C1045"/>
    <mergeCell ref="D1044:AD1045"/>
    <mergeCell ref="B1046:C1051"/>
    <mergeCell ref="D1046:E1046"/>
    <mergeCell ref="F1046:G1051"/>
    <mergeCell ref="H1046:X1046"/>
    <mergeCell ref="Y1046:AD1046"/>
    <mergeCell ref="D1047:E1047"/>
    <mergeCell ref="H1047:J1047"/>
    <mergeCell ref="K1047:X1047"/>
    <mergeCell ref="Y1051:AD1051"/>
    <mergeCell ref="Y1047:AD1047"/>
    <mergeCell ref="D1048:E1048"/>
    <mergeCell ref="H1048:J1048"/>
    <mergeCell ref="K1048:X1048"/>
    <mergeCell ref="Y1048:AD1048"/>
    <mergeCell ref="D1049:E1049"/>
    <mergeCell ref="H1049:J1049"/>
    <mergeCell ref="K1049:X1049"/>
    <mergeCell ref="Y1049:AD1049"/>
    <mergeCell ref="H1053:J1053"/>
    <mergeCell ref="K1053:X1053"/>
    <mergeCell ref="Y1053:AD1053"/>
    <mergeCell ref="D1050:E1050"/>
    <mergeCell ref="H1050:J1050"/>
    <mergeCell ref="K1050:X1050"/>
    <mergeCell ref="Y1050:AD1050"/>
    <mergeCell ref="D1051:E1051"/>
    <mergeCell ref="H1051:J1051"/>
    <mergeCell ref="K1051:X1051"/>
    <mergeCell ref="D1054:E1054"/>
    <mergeCell ref="H1054:J1054"/>
    <mergeCell ref="K1054:X1054"/>
    <mergeCell ref="Y1054:AD1054"/>
    <mergeCell ref="B1052:C1054"/>
    <mergeCell ref="D1052:E1052"/>
    <mergeCell ref="F1052:G1054"/>
    <mergeCell ref="H1052:X1052"/>
    <mergeCell ref="Y1052:AD1052"/>
    <mergeCell ref="D1053:E1053"/>
    <mergeCell ref="B1055:C1057"/>
    <mergeCell ref="D1055:E1055"/>
    <mergeCell ref="F1055:G1057"/>
    <mergeCell ref="H1055:X1055"/>
    <mergeCell ref="Y1055:AD1055"/>
    <mergeCell ref="D1056:E1056"/>
    <mergeCell ref="H1056:J1056"/>
    <mergeCell ref="K1056:X1056"/>
    <mergeCell ref="Y1056:AD1056"/>
    <mergeCell ref="D1057:E1057"/>
    <mergeCell ref="H1057:J1057"/>
    <mergeCell ref="K1057:X1057"/>
    <mergeCell ref="Y1057:AD1057"/>
    <mergeCell ref="B1058:C1061"/>
    <mergeCell ref="D1058:E1058"/>
    <mergeCell ref="F1058:G1061"/>
    <mergeCell ref="H1058:X1058"/>
    <mergeCell ref="Y1058:AD1058"/>
    <mergeCell ref="D1059:E1059"/>
    <mergeCell ref="H1059:J1059"/>
    <mergeCell ref="K1059:X1059"/>
    <mergeCell ref="Y1059:AD1059"/>
    <mergeCell ref="D1060:E1060"/>
    <mergeCell ref="H1060:J1060"/>
    <mergeCell ref="K1060:X1060"/>
    <mergeCell ref="Y1060:AD1060"/>
    <mergeCell ref="D1061:E1061"/>
    <mergeCell ref="H1061:J1061"/>
    <mergeCell ref="K1061:X1061"/>
    <mergeCell ref="Y1061:AD1061"/>
    <mergeCell ref="H1062:X1062"/>
    <mergeCell ref="Y1062:AD1062"/>
    <mergeCell ref="Y1124:AD1125"/>
    <mergeCell ref="B1126:C1127"/>
    <mergeCell ref="D1126:AD1127"/>
    <mergeCell ref="B1128:C1133"/>
    <mergeCell ref="D1128:E1128"/>
    <mergeCell ref="F1128:G1133"/>
    <mergeCell ref="H1128:X1128"/>
    <mergeCell ref="Y1128:AD1128"/>
    <mergeCell ref="D1129:E1129"/>
    <mergeCell ref="H1129:J1129"/>
    <mergeCell ref="D461:E461"/>
    <mergeCell ref="H461:J461"/>
    <mergeCell ref="K461:X461"/>
    <mergeCell ref="Y461:AD461"/>
    <mergeCell ref="Y1102:AD1102"/>
    <mergeCell ref="B1124:C1125"/>
    <mergeCell ref="D1124:E1125"/>
    <mergeCell ref="F1124:G1125"/>
    <mergeCell ref="H1124:I1125"/>
    <mergeCell ref="J1124:X1125"/>
    <mergeCell ref="B1064:C1065"/>
    <mergeCell ref="D1064:E1064"/>
    <mergeCell ref="F1064:G1065"/>
    <mergeCell ref="H1064:X1064"/>
    <mergeCell ref="Y1064:AD1064"/>
    <mergeCell ref="D1065:E1065"/>
    <mergeCell ref="H1065:J1065"/>
    <mergeCell ref="K1065:X1065"/>
    <mergeCell ref="Y1065:AD1065"/>
    <mergeCell ref="B1066:C1067"/>
    <mergeCell ref="D1066:X1067"/>
    <mergeCell ref="Y1066:AD1067"/>
    <mergeCell ref="B1083:C1084"/>
    <mergeCell ref="D1083:E1084"/>
    <mergeCell ref="F1083:G1084"/>
    <mergeCell ref="H1083:I1084"/>
    <mergeCell ref="J1083:X1084"/>
    <mergeCell ref="Y1083:AD1084"/>
    <mergeCell ref="B1085:C1086"/>
    <mergeCell ref="D1085:AD1086"/>
    <mergeCell ref="B1087:C1092"/>
    <mergeCell ref="D1087:E1087"/>
    <mergeCell ref="F1087:G1092"/>
    <mergeCell ref="H1087:X1087"/>
    <mergeCell ref="Y1087:AD1087"/>
    <mergeCell ref="D1088:E1088"/>
    <mergeCell ref="H1088:J1088"/>
    <mergeCell ref="K1088:X1088"/>
    <mergeCell ref="Y1088:AD1088"/>
    <mergeCell ref="D1089:E1089"/>
    <mergeCell ref="H1089:J1089"/>
    <mergeCell ref="K1089:X1089"/>
    <mergeCell ref="Y1089:AD1089"/>
    <mergeCell ref="D1090:E1090"/>
    <mergeCell ref="H1090:J1090"/>
    <mergeCell ref="K1090:X1090"/>
    <mergeCell ref="Y1090:AD1090"/>
    <mergeCell ref="D1091:E1091"/>
    <mergeCell ref="H1091:J1091"/>
    <mergeCell ref="K1091:X1091"/>
    <mergeCell ref="Y1091:AD1091"/>
    <mergeCell ref="B1093:C1095"/>
    <mergeCell ref="D1093:E1093"/>
    <mergeCell ref="F1093:G1095"/>
    <mergeCell ref="H1093:X1093"/>
    <mergeCell ref="Y1093:AD1093"/>
    <mergeCell ref="D1094:E1094"/>
    <mergeCell ref="H1094:J1094"/>
    <mergeCell ref="K1094:X1094"/>
    <mergeCell ref="Y1094:AD1094"/>
    <mergeCell ref="D1092:E1092"/>
    <mergeCell ref="H1092:J1092"/>
    <mergeCell ref="K1092:X1092"/>
    <mergeCell ref="Y1092:AD1092"/>
    <mergeCell ref="D1095:E1095"/>
    <mergeCell ref="H1095:J1095"/>
    <mergeCell ref="K1095:X1095"/>
    <mergeCell ref="Y1095:AD1095"/>
    <mergeCell ref="B1096:C1098"/>
    <mergeCell ref="D1096:E1096"/>
    <mergeCell ref="F1096:G1098"/>
    <mergeCell ref="H1096:X1096"/>
    <mergeCell ref="Y1096:AD1096"/>
    <mergeCell ref="D1097:E1097"/>
    <mergeCell ref="H1097:J1097"/>
    <mergeCell ref="K1097:X1097"/>
    <mergeCell ref="Y1097:AD1097"/>
    <mergeCell ref="D1098:E1098"/>
    <mergeCell ref="H1098:J1098"/>
    <mergeCell ref="K1098:X1098"/>
    <mergeCell ref="Y1098:AD1098"/>
    <mergeCell ref="B1099:C1104"/>
    <mergeCell ref="D1099:E1099"/>
    <mergeCell ref="F1099:G1104"/>
    <mergeCell ref="H1099:X1099"/>
    <mergeCell ref="Y1099:AD1099"/>
    <mergeCell ref="D1100:E1100"/>
    <mergeCell ref="H1100:J1100"/>
    <mergeCell ref="K1100:X1100"/>
    <mergeCell ref="Y1100:AD1100"/>
    <mergeCell ref="D1101:E1101"/>
    <mergeCell ref="H1101:J1101"/>
    <mergeCell ref="K1101:X1101"/>
    <mergeCell ref="Y1101:AD1101"/>
    <mergeCell ref="D1103:E1103"/>
    <mergeCell ref="H1103:J1103"/>
    <mergeCell ref="K1103:X1103"/>
    <mergeCell ref="Y1103:AD1103"/>
    <mergeCell ref="D1102:E1102"/>
    <mergeCell ref="H1102:J1102"/>
    <mergeCell ref="K1102:X1102"/>
    <mergeCell ref="D1104:E1104"/>
    <mergeCell ref="H1104:J1104"/>
    <mergeCell ref="K1104:X1104"/>
    <mergeCell ref="Y1104:AD1104"/>
    <mergeCell ref="B1105:C1106"/>
    <mergeCell ref="D1105:E1105"/>
    <mergeCell ref="F1105:G1106"/>
    <mergeCell ref="H1105:X1105"/>
    <mergeCell ref="Y1105:AD1105"/>
    <mergeCell ref="D1106:E1106"/>
    <mergeCell ref="H1106:J1106"/>
    <mergeCell ref="K1106:X1106"/>
    <mergeCell ref="Y1106:AD1106"/>
    <mergeCell ref="B1107:C1108"/>
    <mergeCell ref="D1107:X1108"/>
    <mergeCell ref="Y1107:AD1108"/>
    <mergeCell ref="B1134:C1136"/>
    <mergeCell ref="D1134:E1134"/>
    <mergeCell ref="F1134:G1136"/>
    <mergeCell ref="H1134:X1134"/>
    <mergeCell ref="Y1134:AD1134"/>
    <mergeCell ref="D1135:E1135"/>
    <mergeCell ref="H1135:J1135"/>
    <mergeCell ref="K1135:X1135"/>
    <mergeCell ref="Y1135:AD1135"/>
    <mergeCell ref="D1136:E1136"/>
    <mergeCell ref="B1137:C1139"/>
    <mergeCell ref="D1137:E1137"/>
    <mergeCell ref="F1137:G1139"/>
    <mergeCell ref="H1137:X1137"/>
    <mergeCell ref="Y1137:AD1137"/>
    <mergeCell ref="D1138:E1138"/>
    <mergeCell ref="H1138:J1138"/>
    <mergeCell ref="D1139:E1139"/>
    <mergeCell ref="Y1139:AD1139"/>
    <mergeCell ref="H1142:J1142"/>
    <mergeCell ref="K1142:X1142"/>
    <mergeCell ref="Y1142:AD1142"/>
    <mergeCell ref="H1136:J1136"/>
    <mergeCell ref="K1136:X1136"/>
    <mergeCell ref="Y1136:AD1136"/>
    <mergeCell ref="K1138:X1138"/>
    <mergeCell ref="Y1138:AD1138"/>
    <mergeCell ref="H1139:J1139"/>
    <mergeCell ref="K1139:X1139"/>
    <mergeCell ref="B1140:C1143"/>
    <mergeCell ref="D1140:E1140"/>
    <mergeCell ref="F1140:G1143"/>
    <mergeCell ref="H1140:X1140"/>
    <mergeCell ref="Y1140:AD1140"/>
    <mergeCell ref="D1141:E1141"/>
    <mergeCell ref="H1141:J1141"/>
    <mergeCell ref="K1141:X1141"/>
    <mergeCell ref="Y1141:AD1141"/>
    <mergeCell ref="D1142:E1142"/>
    <mergeCell ref="D1144:E1144"/>
    <mergeCell ref="Y1144:AD1144"/>
    <mergeCell ref="D1143:E1143"/>
    <mergeCell ref="H1143:J1143"/>
    <mergeCell ref="K1143:X1143"/>
    <mergeCell ref="Y1143:AD1143"/>
    <mergeCell ref="B1146:C1147"/>
    <mergeCell ref="D1146:E1146"/>
    <mergeCell ref="F1146:G1147"/>
    <mergeCell ref="H1146:X1146"/>
    <mergeCell ref="Y1146:AD1146"/>
    <mergeCell ref="D1147:E1147"/>
    <mergeCell ref="H1147:J1147"/>
    <mergeCell ref="K1147:X1147"/>
    <mergeCell ref="Y1147:AD1147"/>
    <mergeCell ref="B1148:C1149"/>
    <mergeCell ref="D1148:X1149"/>
    <mergeCell ref="Y1148:AD1149"/>
    <mergeCell ref="B1144:C1145"/>
    <mergeCell ref="F1144:G1145"/>
    <mergeCell ref="H1144:X1144"/>
    <mergeCell ref="D1145:E1145"/>
    <mergeCell ref="H1145:J1145"/>
    <mergeCell ref="K1145:X1145"/>
    <mergeCell ref="Y1145:AD1145"/>
    <mergeCell ref="B1165:C1166"/>
    <mergeCell ref="D1165:E1166"/>
    <mergeCell ref="F1165:G1166"/>
    <mergeCell ref="H1165:I1166"/>
    <mergeCell ref="J1165:X1166"/>
    <mergeCell ref="Y1165:AD1166"/>
    <mergeCell ref="B1167:C1168"/>
    <mergeCell ref="D1167:AD1168"/>
    <mergeCell ref="B1169:C1174"/>
    <mergeCell ref="D1169:E1169"/>
    <mergeCell ref="F1169:G1174"/>
    <mergeCell ref="H1169:X1169"/>
    <mergeCell ref="Y1169:AD1169"/>
    <mergeCell ref="D1170:E1170"/>
    <mergeCell ref="H1170:J1170"/>
    <mergeCell ref="K1170:X1170"/>
    <mergeCell ref="Y1170:AD1170"/>
    <mergeCell ref="D1171:E1171"/>
    <mergeCell ref="H1171:J1171"/>
    <mergeCell ref="K1171:X1171"/>
    <mergeCell ref="Y1171:AD1171"/>
    <mergeCell ref="D1172:E1172"/>
    <mergeCell ref="H1172:J1172"/>
    <mergeCell ref="K1172:X1172"/>
    <mergeCell ref="Y1172:AD1172"/>
    <mergeCell ref="D1173:E1173"/>
    <mergeCell ref="H1173:J1173"/>
    <mergeCell ref="K1173:X1173"/>
    <mergeCell ref="Y1173:AD1173"/>
    <mergeCell ref="D1174:E1174"/>
    <mergeCell ref="H1174:J1174"/>
    <mergeCell ref="K1174:X1174"/>
    <mergeCell ref="Y1174:AD1174"/>
    <mergeCell ref="B1175:C1177"/>
    <mergeCell ref="D1175:E1175"/>
    <mergeCell ref="F1175:G1177"/>
    <mergeCell ref="H1175:X1175"/>
    <mergeCell ref="Y1175:AD1175"/>
    <mergeCell ref="D1176:E1176"/>
    <mergeCell ref="H1176:J1176"/>
    <mergeCell ref="K1176:X1176"/>
    <mergeCell ref="Y1176:AD1176"/>
    <mergeCell ref="D1177:E1177"/>
    <mergeCell ref="H1177:J1177"/>
    <mergeCell ref="K1177:X1177"/>
    <mergeCell ref="Y1177:AD1177"/>
    <mergeCell ref="B1178:C1182"/>
    <mergeCell ref="D1178:E1178"/>
    <mergeCell ref="F1178:G1182"/>
    <mergeCell ref="H1178:X1178"/>
    <mergeCell ref="Y1178:AD1178"/>
    <mergeCell ref="D1179:E1179"/>
    <mergeCell ref="H1179:J1179"/>
    <mergeCell ref="K1179:X1179"/>
    <mergeCell ref="Y1179:AD1179"/>
    <mergeCell ref="D1181:E1181"/>
    <mergeCell ref="H1181:J1181"/>
    <mergeCell ref="K1181:X1181"/>
    <mergeCell ref="Y1181:AD1181"/>
    <mergeCell ref="Y1182:AD1182"/>
    <mergeCell ref="B1183:C1186"/>
    <mergeCell ref="D1183:E1183"/>
    <mergeCell ref="F1183:G1186"/>
    <mergeCell ref="H1183:X1183"/>
    <mergeCell ref="Y1183:AD1183"/>
    <mergeCell ref="D1185:E1185"/>
    <mergeCell ref="H1185:J1185"/>
    <mergeCell ref="K1185:X1185"/>
    <mergeCell ref="Y1185:AD1185"/>
    <mergeCell ref="H1190:X1190"/>
    <mergeCell ref="Y1190:AD1190"/>
    <mergeCell ref="Y1188:AD1188"/>
    <mergeCell ref="D1189:E1189"/>
    <mergeCell ref="H1189:J1189"/>
    <mergeCell ref="K1189:X1189"/>
    <mergeCell ref="Y1189:AD1189"/>
    <mergeCell ref="D1192:E1192"/>
    <mergeCell ref="H1192:J1192"/>
    <mergeCell ref="K1192:X1192"/>
    <mergeCell ref="Y1192:AD1192"/>
    <mergeCell ref="D1191:E1191"/>
    <mergeCell ref="D1180:E1180"/>
    <mergeCell ref="H1180:J1180"/>
    <mergeCell ref="K1180:X1180"/>
    <mergeCell ref="Y1180:AD1180"/>
    <mergeCell ref="D1184:E1184"/>
    <mergeCell ref="D1182:E1182"/>
    <mergeCell ref="H1182:J1182"/>
    <mergeCell ref="K1182:X1182"/>
    <mergeCell ref="D1188:E1188"/>
    <mergeCell ref="H1188:J1188"/>
    <mergeCell ref="K1188:X1188"/>
    <mergeCell ref="D1186:E1186"/>
    <mergeCell ref="H1186:J1186"/>
    <mergeCell ref="K1186:X1186"/>
    <mergeCell ref="B1195:C1196"/>
    <mergeCell ref="D1195:X1196"/>
    <mergeCell ref="Y1195:AD1196"/>
    <mergeCell ref="B1190:C1192"/>
    <mergeCell ref="D1190:E1190"/>
    <mergeCell ref="F1190:G1192"/>
    <mergeCell ref="H1191:J1191"/>
    <mergeCell ref="K1191:X1191"/>
    <mergeCell ref="Y1191:AD1191"/>
    <mergeCell ref="B1193:C1194"/>
    <mergeCell ref="Y1184:AD1184"/>
    <mergeCell ref="B1187:C1189"/>
    <mergeCell ref="D1187:E1187"/>
    <mergeCell ref="F1187:G1189"/>
    <mergeCell ref="H1187:X1187"/>
    <mergeCell ref="Y1187:AD1187"/>
    <mergeCell ref="H1184:J1184"/>
    <mergeCell ref="K1184:X1184"/>
    <mergeCell ref="Y1186:AD1186"/>
    <mergeCell ref="D1193:E1193"/>
    <mergeCell ref="F1193:G1194"/>
    <mergeCell ref="H1193:X1193"/>
    <mergeCell ref="Y1193:AD1193"/>
    <mergeCell ref="D1194:E1194"/>
    <mergeCell ref="H1194:J1194"/>
    <mergeCell ref="K1194:X1194"/>
    <mergeCell ref="Y1194:AD1194"/>
    <mergeCell ref="B1206:C1207"/>
    <mergeCell ref="D1206:E1207"/>
    <mergeCell ref="F1206:G1207"/>
    <mergeCell ref="H1206:I1207"/>
    <mergeCell ref="J1206:X1207"/>
    <mergeCell ref="Y1206:AD1207"/>
    <mergeCell ref="B1208:C1209"/>
    <mergeCell ref="D1208:AD1209"/>
    <mergeCell ref="B1210:C1215"/>
    <mergeCell ref="D1210:E1210"/>
    <mergeCell ref="F1210:G1215"/>
    <mergeCell ref="H1210:X1210"/>
    <mergeCell ref="Y1210:AD1210"/>
    <mergeCell ref="D1211:E1211"/>
    <mergeCell ref="H1211:J1211"/>
    <mergeCell ref="K1211:X1211"/>
    <mergeCell ref="Y1211:AD1211"/>
    <mergeCell ref="D1212:E1212"/>
    <mergeCell ref="H1212:J1212"/>
    <mergeCell ref="K1212:X1212"/>
    <mergeCell ref="Y1212:AD1212"/>
    <mergeCell ref="D1213:E1213"/>
    <mergeCell ref="H1213:J1213"/>
    <mergeCell ref="K1213:X1213"/>
    <mergeCell ref="Y1213:AD1213"/>
    <mergeCell ref="D1214:E1214"/>
    <mergeCell ref="H1214:J1214"/>
    <mergeCell ref="K1214:X1214"/>
    <mergeCell ref="Y1214:AD1214"/>
    <mergeCell ref="D1215:E1215"/>
    <mergeCell ref="H1215:J1215"/>
    <mergeCell ref="K1215:X1215"/>
    <mergeCell ref="Y1215:AD1215"/>
    <mergeCell ref="B1216:C1218"/>
    <mergeCell ref="D1216:E1216"/>
    <mergeCell ref="F1216:G1218"/>
    <mergeCell ref="H1216:X1216"/>
    <mergeCell ref="Y1216:AD1216"/>
    <mergeCell ref="D1217:E1217"/>
    <mergeCell ref="H1217:J1217"/>
    <mergeCell ref="K1217:X1217"/>
    <mergeCell ref="Y1217:AD1217"/>
    <mergeCell ref="D1218:E1218"/>
    <mergeCell ref="H1218:J1218"/>
    <mergeCell ref="K1218:X1218"/>
    <mergeCell ref="Y1218:AD1218"/>
    <mergeCell ref="B1219:C1221"/>
    <mergeCell ref="D1219:E1219"/>
    <mergeCell ref="F1219:G1221"/>
    <mergeCell ref="H1219:X1219"/>
    <mergeCell ref="Y1219:AD1219"/>
    <mergeCell ref="D1220:E1220"/>
    <mergeCell ref="H1220:J1220"/>
    <mergeCell ref="K1220:X1220"/>
    <mergeCell ref="Y1220:AD1220"/>
    <mergeCell ref="D1221:E1221"/>
    <mergeCell ref="H1221:J1221"/>
    <mergeCell ref="K1221:X1221"/>
    <mergeCell ref="Y1221:AD1221"/>
    <mergeCell ref="B1222:C1226"/>
    <mergeCell ref="D1222:E1222"/>
    <mergeCell ref="F1222:G1226"/>
    <mergeCell ref="H1222:X1222"/>
    <mergeCell ref="Y1222:AD1222"/>
    <mergeCell ref="D1223:E1223"/>
    <mergeCell ref="H1223:J1223"/>
    <mergeCell ref="K1223:X1223"/>
    <mergeCell ref="Y1223:AD1223"/>
    <mergeCell ref="D1225:E1225"/>
    <mergeCell ref="H1225:J1225"/>
    <mergeCell ref="K1225:X1225"/>
    <mergeCell ref="Y1225:AD1225"/>
    <mergeCell ref="D1226:E1226"/>
    <mergeCell ref="H1226:J1226"/>
    <mergeCell ref="K1226:X1226"/>
    <mergeCell ref="Y1226:AD1226"/>
    <mergeCell ref="H1227:X1227"/>
    <mergeCell ref="Y1227:AD1227"/>
    <mergeCell ref="D1228:E1228"/>
    <mergeCell ref="H1228:J1228"/>
    <mergeCell ref="K1228:X1228"/>
    <mergeCell ref="Y1228:AD1228"/>
    <mergeCell ref="B1229:C1230"/>
    <mergeCell ref="D1229:X1230"/>
    <mergeCell ref="Y1229:AD1230"/>
    <mergeCell ref="D1224:E1224"/>
    <mergeCell ref="H1224:J1224"/>
    <mergeCell ref="K1224:X1224"/>
    <mergeCell ref="Y1224:AD1224"/>
    <mergeCell ref="B1227:C1228"/>
    <mergeCell ref="D1227:E1227"/>
    <mergeCell ref="F1227:G1228"/>
    <mergeCell ref="B1247:C1248"/>
    <mergeCell ref="D1247:E1248"/>
    <mergeCell ref="F1247:G1248"/>
    <mergeCell ref="H1247:I1248"/>
    <mergeCell ref="J1247:X1248"/>
    <mergeCell ref="Y1247:AD1248"/>
    <mergeCell ref="B1249:C1250"/>
    <mergeCell ref="D1249:AD1250"/>
    <mergeCell ref="B1251:C1256"/>
    <mergeCell ref="D1251:E1251"/>
    <mergeCell ref="F1251:G1256"/>
    <mergeCell ref="H1251:X1251"/>
    <mergeCell ref="Y1251:AD1251"/>
    <mergeCell ref="D1252:E1252"/>
    <mergeCell ref="H1252:J1252"/>
    <mergeCell ref="K1252:X1252"/>
    <mergeCell ref="Y1252:AD1252"/>
    <mergeCell ref="D1253:E1253"/>
    <mergeCell ref="H1253:J1253"/>
    <mergeCell ref="K1253:X1253"/>
    <mergeCell ref="Y1253:AD1253"/>
    <mergeCell ref="D1254:E1254"/>
    <mergeCell ref="H1254:J1254"/>
    <mergeCell ref="K1254:X1254"/>
    <mergeCell ref="Y1254:AD1254"/>
    <mergeCell ref="D1255:E1255"/>
    <mergeCell ref="H1255:J1255"/>
    <mergeCell ref="K1255:X1255"/>
    <mergeCell ref="Y1255:AD1255"/>
    <mergeCell ref="D1256:E1256"/>
    <mergeCell ref="H1256:J1256"/>
    <mergeCell ref="K1256:X1256"/>
    <mergeCell ref="Y1256:AD1256"/>
    <mergeCell ref="B1257:C1259"/>
    <mergeCell ref="D1257:E1257"/>
    <mergeCell ref="F1257:G1259"/>
    <mergeCell ref="H1257:X1257"/>
    <mergeCell ref="Y1257:AD1257"/>
    <mergeCell ref="D1258:E1258"/>
    <mergeCell ref="H1258:J1258"/>
    <mergeCell ref="K1258:X1258"/>
    <mergeCell ref="Y1258:AD1258"/>
    <mergeCell ref="D1259:E1259"/>
    <mergeCell ref="H1259:J1259"/>
    <mergeCell ref="K1259:X1259"/>
    <mergeCell ref="Y1259:AD1259"/>
    <mergeCell ref="B1260:C1262"/>
    <mergeCell ref="D1260:E1260"/>
    <mergeCell ref="F1260:G1262"/>
    <mergeCell ref="H1260:X1260"/>
    <mergeCell ref="Y1260:AD1260"/>
    <mergeCell ref="D1261:E1261"/>
    <mergeCell ref="H1261:J1261"/>
    <mergeCell ref="K1261:X1261"/>
    <mergeCell ref="Y1261:AD1261"/>
    <mergeCell ref="D1262:E1262"/>
    <mergeCell ref="H1262:J1262"/>
    <mergeCell ref="K1262:X1262"/>
    <mergeCell ref="Y1262:AD1262"/>
    <mergeCell ref="B1263:C1266"/>
    <mergeCell ref="D1263:E1263"/>
    <mergeCell ref="F1263:G1266"/>
    <mergeCell ref="H1263:X1263"/>
    <mergeCell ref="Y1263:AD1263"/>
    <mergeCell ref="D1264:E1264"/>
    <mergeCell ref="H1264:J1264"/>
    <mergeCell ref="K1264:X1264"/>
    <mergeCell ref="Y1264:AD1264"/>
    <mergeCell ref="D1265:E1265"/>
    <mergeCell ref="H1265:J1265"/>
    <mergeCell ref="K1265:X1265"/>
    <mergeCell ref="Y1265:AD1265"/>
    <mergeCell ref="D1266:E1266"/>
    <mergeCell ref="H1266:J1266"/>
    <mergeCell ref="K1266:X1266"/>
    <mergeCell ref="Y1266:AD1266"/>
    <mergeCell ref="Y1267:AD1267"/>
    <mergeCell ref="B1271:C1272"/>
    <mergeCell ref="D1271:E1271"/>
    <mergeCell ref="F1271:G1272"/>
    <mergeCell ref="H1271:X1271"/>
    <mergeCell ref="Y1271:AD1271"/>
    <mergeCell ref="D1272:E1272"/>
    <mergeCell ref="H1272:J1272"/>
    <mergeCell ref="K1272:X1272"/>
    <mergeCell ref="Y1272:AD1272"/>
    <mergeCell ref="B1273:C1274"/>
    <mergeCell ref="D1273:X1274"/>
    <mergeCell ref="Y1273:AD1274"/>
    <mergeCell ref="B1267:C1268"/>
    <mergeCell ref="F1267:G1268"/>
    <mergeCell ref="H1267:X1267"/>
    <mergeCell ref="D1268:E1268"/>
    <mergeCell ref="H1268:J1268"/>
    <mergeCell ref="K1268:X1268"/>
    <mergeCell ref="D1267:E1267"/>
    <mergeCell ref="D1270:E1270"/>
    <mergeCell ref="H1270:J1270"/>
    <mergeCell ref="K1270:X1270"/>
    <mergeCell ref="Y1270:AD1270"/>
    <mergeCell ref="Y1268:AD1268"/>
    <mergeCell ref="B1269:C1270"/>
    <mergeCell ref="D1269:E1269"/>
    <mergeCell ref="F1269:G1270"/>
    <mergeCell ref="H1269:X1269"/>
    <mergeCell ref="Y1269:AD1269"/>
    <mergeCell ref="B1288:C1289"/>
    <mergeCell ref="D1288:E1289"/>
    <mergeCell ref="F1288:G1289"/>
    <mergeCell ref="H1288:I1289"/>
    <mergeCell ref="J1288:X1289"/>
    <mergeCell ref="Y1288:AD1289"/>
    <mergeCell ref="B1290:C1291"/>
    <mergeCell ref="D1290:AD1291"/>
    <mergeCell ref="B1292:C1297"/>
    <mergeCell ref="D1292:E1292"/>
    <mergeCell ref="F1292:G1297"/>
    <mergeCell ref="H1292:X1292"/>
    <mergeCell ref="Y1292:AD1292"/>
    <mergeCell ref="D1293:E1293"/>
    <mergeCell ref="H1293:J1293"/>
    <mergeCell ref="K1293:X1293"/>
    <mergeCell ref="Y1293:AD1293"/>
    <mergeCell ref="D1294:E1294"/>
    <mergeCell ref="H1294:J1294"/>
    <mergeCell ref="K1294:X1294"/>
    <mergeCell ref="Y1294:AD1294"/>
    <mergeCell ref="D1295:E1295"/>
    <mergeCell ref="H1295:J1295"/>
    <mergeCell ref="K1295:X1295"/>
    <mergeCell ref="Y1295:AD1295"/>
    <mergeCell ref="D1296:E1296"/>
    <mergeCell ref="H1296:J1296"/>
    <mergeCell ref="K1296:X1296"/>
    <mergeCell ref="Y1296:AD1296"/>
    <mergeCell ref="D1297:E1297"/>
    <mergeCell ref="H1297:J1297"/>
    <mergeCell ref="K1297:X1297"/>
    <mergeCell ref="Y1297:AD1297"/>
    <mergeCell ref="B1298:C1300"/>
    <mergeCell ref="D1298:E1298"/>
    <mergeCell ref="F1298:G1300"/>
    <mergeCell ref="H1298:X1298"/>
    <mergeCell ref="Y1298:AD1298"/>
    <mergeCell ref="D1299:E1299"/>
    <mergeCell ref="H1299:J1299"/>
    <mergeCell ref="K1299:X1299"/>
    <mergeCell ref="Y1299:AD1299"/>
    <mergeCell ref="D1300:E1300"/>
    <mergeCell ref="H1300:J1300"/>
    <mergeCell ref="K1300:X1300"/>
    <mergeCell ref="Y1300:AD1300"/>
    <mergeCell ref="B1301:C1303"/>
    <mergeCell ref="D1301:E1301"/>
    <mergeCell ref="F1301:G1303"/>
    <mergeCell ref="H1301:X1301"/>
    <mergeCell ref="Y1301:AD1301"/>
    <mergeCell ref="D1302:E1302"/>
    <mergeCell ref="H1302:J1302"/>
    <mergeCell ref="K1302:X1302"/>
    <mergeCell ref="Y1302:AD1302"/>
    <mergeCell ref="D1303:E1303"/>
    <mergeCell ref="H1303:J1303"/>
    <mergeCell ref="K1303:X1303"/>
    <mergeCell ref="Y1303:AD1303"/>
    <mergeCell ref="B1304:C1307"/>
    <mergeCell ref="D1304:E1304"/>
    <mergeCell ref="F1304:G1307"/>
    <mergeCell ref="H1304:X1304"/>
    <mergeCell ref="Y1304:AD1304"/>
    <mergeCell ref="D1305:E1305"/>
    <mergeCell ref="H1305:J1305"/>
    <mergeCell ref="K1305:X1305"/>
    <mergeCell ref="Y1305:AD1305"/>
    <mergeCell ref="D1306:E1306"/>
    <mergeCell ref="K1309:X1309"/>
    <mergeCell ref="Y1309:AD1309"/>
    <mergeCell ref="H1306:J1306"/>
    <mergeCell ref="K1306:X1306"/>
    <mergeCell ref="Y1306:AD1306"/>
    <mergeCell ref="D1307:E1307"/>
    <mergeCell ref="H1307:J1307"/>
    <mergeCell ref="K1307:X1307"/>
    <mergeCell ref="Y1307:AD1307"/>
    <mergeCell ref="B1310:C1311"/>
    <mergeCell ref="D1310:X1311"/>
    <mergeCell ref="Y1310:AD1311"/>
    <mergeCell ref="B1308:C1309"/>
    <mergeCell ref="D1308:E1308"/>
    <mergeCell ref="F1308:G1309"/>
    <mergeCell ref="H1308:X1308"/>
    <mergeCell ref="Y1308:AD1308"/>
    <mergeCell ref="D1309:E1309"/>
    <mergeCell ref="H1309:J1309"/>
    <mergeCell ref="B1329:C1330"/>
    <mergeCell ref="D1329:E1330"/>
    <mergeCell ref="F1329:G1330"/>
    <mergeCell ref="H1329:I1330"/>
    <mergeCell ref="J1329:X1330"/>
    <mergeCell ref="Y1329:AD1330"/>
    <mergeCell ref="B1331:C1332"/>
    <mergeCell ref="D1331:AD1332"/>
    <mergeCell ref="B1333:C1338"/>
    <mergeCell ref="D1333:E1333"/>
    <mergeCell ref="F1333:G1338"/>
    <mergeCell ref="H1333:X1333"/>
    <mergeCell ref="Y1333:AD1333"/>
    <mergeCell ref="D1334:E1334"/>
    <mergeCell ref="H1334:J1334"/>
    <mergeCell ref="K1334:X1334"/>
    <mergeCell ref="Y1334:AD1334"/>
    <mergeCell ref="D1335:E1335"/>
    <mergeCell ref="H1335:J1335"/>
    <mergeCell ref="K1335:X1335"/>
    <mergeCell ref="Y1335:AD1335"/>
    <mergeCell ref="D1336:E1336"/>
    <mergeCell ref="H1336:J1336"/>
    <mergeCell ref="K1336:X1336"/>
    <mergeCell ref="Y1336:AD1336"/>
    <mergeCell ref="D1337:E1337"/>
    <mergeCell ref="H1337:J1337"/>
    <mergeCell ref="K1337:X1337"/>
    <mergeCell ref="Y1337:AD1337"/>
    <mergeCell ref="D1338:E1338"/>
    <mergeCell ref="H1338:J1338"/>
    <mergeCell ref="K1338:X1338"/>
    <mergeCell ref="Y1338:AD1338"/>
    <mergeCell ref="B1339:C1341"/>
    <mergeCell ref="D1339:E1339"/>
    <mergeCell ref="F1339:G1341"/>
    <mergeCell ref="H1339:X1339"/>
    <mergeCell ref="Y1339:AD1339"/>
    <mergeCell ref="D1340:E1340"/>
    <mergeCell ref="H1340:J1340"/>
    <mergeCell ref="K1340:X1340"/>
    <mergeCell ref="Y1340:AD1340"/>
    <mergeCell ref="D1341:E1341"/>
    <mergeCell ref="H1341:J1341"/>
    <mergeCell ref="K1341:X1341"/>
    <mergeCell ref="Y1341:AD1341"/>
    <mergeCell ref="B1342:C1345"/>
    <mergeCell ref="D1342:E1342"/>
    <mergeCell ref="F1342:G1345"/>
    <mergeCell ref="H1342:X1342"/>
    <mergeCell ref="Y1342:AD1342"/>
    <mergeCell ref="D1343:E1343"/>
    <mergeCell ref="H1343:J1343"/>
    <mergeCell ref="K1343:X1343"/>
    <mergeCell ref="Y1343:AD1343"/>
    <mergeCell ref="D1344:E1344"/>
    <mergeCell ref="H1344:J1344"/>
    <mergeCell ref="K1344:X1344"/>
    <mergeCell ref="Y1344:AD1344"/>
    <mergeCell ref="Y1345:AD1345"/>
    <mergeCell ref="D1348:E1348"/>
    <mergeCell ref="H1348:J1348"/>
    <mergeCell ref="K1348:X1348"/>
    <mergeCell ref="Y1348:AD1348"/>
    <mergeCell ref="Y1365:AD1366"/>
    <mergeCell ref="B1365:X1366"/>
    <mergeCell ref="H1347:J1347"/>
    <mergeCell ref="K1347:X1347"/>
    <mergeCell ref="B1346:C1350"/>
    <mergeCell ref="D1346:E1346"/>
    <mergeCell ref="F1346:G1350"/>
    <mergeCell ref="H1346:X1346"/>
    <mergeCell ref="Y1346:AD1346"/>
    <mergeCell ref="D1347:E1347"/>
    <mergeCell ref="Y1347:AD1347"/>
    <mergeCell ref="D1349:E1349"/>
    <mergeCell ref="D1350:E1350"/>
    <mergeCell ref="H1349:J1349"/>
    <mergeCell ref="B1351:C1354"/>
    <mergeCell ref="Y1359:AD1359"/>
    <mergeCell ref="D1351:E1351"/>
    <mergeCell ref="F1351:G1354"/>
    <mergeCell ref="H1351:X1351"/>
    <mergeCell ref="D1352:E1352"/>
    <mergeCell ref="H1352:J1352"/>
    <mergeCell ref="K1352:X1352"/>
    <mergeCell ref="D1354:E1354"/>
    <mergeCell ref="D1359:E1359"/>
    <mergeCell ref="Y1361:AD1361"/>
    <mergeCell ref="H1359:J1359"/>
    <mergeCell ref="B1357:C1360"/>
    <mergeCell ref="D1357:E1357"/>
    <mergeCell ref="F1357:G1360"/>
    <mergeCell ref="H1357:X1357"/>
    <mergeCell ref="Y1357:AD1357"/>
    <mergeCell ref="D1358:E1358"/>
    <mergeCell ref="K1359:X1359"/>
    <mergeCell ref="H1358:J1358"/>
    <mergeCell ref="Y1360:AD1360"/>
    <mergeCell ref="Y1349:AD1349"/>
    <mergeCell ref="Y1353:AD1353"/>
    <mergeCell ref="Y1351:AD1351"/>
    <mergeCell ref="Y1352:AD1352"/>
    <mergeCell ref="H1350:J1350"/>
    <mergeCell ref="K1350:X1350"/>
    <mergeCell ref="Y1350:AD1350"/>
    <mergeCell ref="H1353:J1353"/>
    <mergeCell ref="K1353:X1353"/>
    <mergeCell ref="D1353:E1353"/>
    <mergeCell ref="Y1354:AD1354"/>
    <mergeCell ref="B1363:C1364"/>
    <mergeCell ref="D1363:X1364"/>
    <mergeCell ref="Y1363:AD1364"/>
    <mergeCell ref="B1361:C1362"/>
    <mergeCell ref="D1361:E1361"/>
    <mergeCell ref="Y1362:AD1362"/>
    <mergeCell ref="K1358:X1358"/>
    <mergeCell ref="Y1358:AD1358"/>
    <mergeCell ref="H860:J860"/>
    <mergeCell ref="K860:X860"/>
    <mergeCell ref="H980:X980"/>
    <mergeCell ref="H1354:J1354"/>
    <mergeCell ref="H1356:J1356"/>
    <mergeCell ref="K1356:X1356"/>
    <mergeCell ref="K1354:X1354"/>
    <mergeCell ref="K1349:X1349"/>
    <mergeCell ref="H1345:J1345"/>
    <mergeCell ref="K1345:X1345"/>
    <mergeCell ref="F1361:G1362"/>
    <mergeCell ref="H1361:X1361"/>
    <mergeCell ref="D1362:E1362"/>
    <mergeCell ref="H1362:J1362"/>
    <mergeCell ref="K1362:X1362"/>
    <mergeCell ref="D1360:E1360"/>
    <mergeCell ref="H1360:J1360"/>
    <mergeCell ref="K1360:X1360"/>
    <mergeCell ref="Y860:AD860"/>
    <mergeCell ref="B1355:C1356"/>
    <mergeCell ref="D1355:E1355"/>
    <mergeCell ref="F1355:G1356"/>
    <mergeCell ref="H1355:X1355"/>
    <mergeCell ref="Y1355:AD1355"/>
    <mergeCell ref="F980:G981"/>
    <mergeCell ref="D1345:E1345"/>
    <mergeCell ref="Y1356:AD1356"/>
    <mergeCell ref="D860:E860"/>
    <mergeCell ref="A232:AD232"/>
    <mergeCell ref="A233:AD235"/>
    <mergeCell ref="A239:AD239"/>
    <mergeCell ref="A251:AD253"/>
    <mergeCell ref="A246:AD246"/>
    <mergeCell ref="A236:AD237"/>
    <mergeCell ref="A1380:AD1380"/>
    <mergeCell ref="A1381:AD1381"/>
    <mergeCell ref="A264:AD264"/>
    <mergeCell ref="A266:AD267"/>
    <mergeCell ref="A1370:AD1370"/>
    <mergeCell ref="A1372:AD1374"/>
    <mergeCell ref="D859:E859"/>
    <mergeCell ref="F859:G860"/>
    <mergeCell ref="Y980:AD980"/>
    <mergeCell ref="D981:E981"/>
    <mergeCell ref="H859:X859"/>
    <mergeCell ref="Y859:AD859"/>
    <mergeCell ref="A1379:AD1379"/>
    <mergeCell ref="K981:X981"/>
    <mergeCell ref="Y981:AD981"/>
    <mergeCell ref="B859:C860"/>
    <mergeCell ref="H981:J981"/>
    <mergeCell ref="D1356:E1356"/>
    <mergeCell ref="B980:C981"/>
    <mergeCell ref="D980:E980"/>
    <mergeCell ref="A256:AD260"/>
    <mergeCell ref="A250:AD250"/>
    <mergeCell ref="A240:AD241"/>
    <mergeCell ref="A242:AD244"/>
    <mergeCell ref="D50:R50"/>
    <mergeCell ref="D51:R51"/>
    <mergeCell ref="D52:R52"/>
    <mergeCell ref="S53:X53"/>
    <mergeCell ref="A217:AD217"/>
    <mergeCell ref="A247:AD248"/>
    <mergeCell ref="A221:AD223"/>
    <mergeCell ref="A199:AD201"/>
    <mergeCell ref="A203:AD203"/>
    <mergeCell ref="A207:AD208"/>
    <mergeCell ref="A204:AD206"/>
    <mergeCell ref="A209:AD211"/>
    <mergeCell ref="A213:AD213"/>
    <mergeCell ref="S48:X48"/>
    <mergeCell ref="D55:R55"/>
    <mergeCell ref="A214:AD215"/>
    <mergeCell ref="A189:AD189"/>
    <mergeCell ref="A190:AD191"/>
    <mergeCell ref="A218:AD220"/>
    <mergeCell ref="B87:D92"/>
    <mergeCell ref="E125:G125"/>
    <mergeCell ref="H125:X125"/>
    <mergeCell ref="Y125:AD125"/>
    <mergeCell ref="A15:AD15"/>
    <mergeCell ref="A16:AD16"/>
    <mergeCell ref="A32:AD32"/>
    <mergeCell ref="A42:AD42"/>
    <mergeCell ref="A44:AD44"/>
    <mergeCell ref="A45:AD45"/>
    <mergeCell ref="A34:AD40"/>
    <mergeCell ref="D53:R53"/>
    <mergeCell ref="D49:R49"/>
    <mergeCell ref="S50:X50"/>
    <mergeCell ref="S56:X56"/>
    <mergeCell ref="S57:X57"/>
    <mergeCell ref="D54:R54"/>
    <mergeCell ref="S51:X51"/>
    <mergeCell ref="S52:X52"/>
    <mergeCell ref="D56:R56"/>
    <mergeCell ref="S64:X64"/>
    <mergeCell ref="S61:X61"/>
    <mergeCell ref="S58:X58"/>
    <mergeCell ref="S60:X60"/>
    <mergeCell ref="S54:X54"/>
    <mergeCell ref="S55:X55"/>
    <mergeCell ref="D62:R62"/>
    <mergeCell ref="S59:X59"/>
    <mergeCell ref="D60:R60"/>
    <mergeCell ref="D61:R61"/>
    <mergeCell ref="S62:X62"/>
    <mergeCell ref="D59:R59"/>
  </mergeCells>
  <pageMargins left="0.7" right="0.7" top="0.51" bottom="0.33" header="0.21" footer="0.15"/>
  <pageSetup firstPageNumber="0" orientation="portrait" useFirstPageNumber="1" r:id="rId1"/>
  <headerFooter differentFirst="1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Datronic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eharovic</cp:lastModifiedBy>
  <cp:lastPrinted>2014-12-25T08:04:24Z</cp:lastPrinted>
  <dcterms:created xsi:type="dcterms:W3CDTF">2004-10-18T07:49:55Z</dcterms:created>
  <dcterms:modified xsi:type="dcterms:W3CDTF">2015-06-16T13:04:28Z</dcterms:modified>
</cp:coreProperties>
</file>