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s>
  <definedNames>
    <definedName name="_xlnm.Print_Area" localSheetId="0">'Sheet1'!$A$1:$G$913</definedName>
  </definedNames>
  <calcPr fullCalcOnLoad="1"/>
</workbook>
</file>

<file path=xl/sharedStrings.xml><?xml version="1.0" encoding="utf-8"?>
<sst xmlns="http://schemas.openxmlformats.org/spreadsheetml/2006/main" count="1043" uniqueCount="280">
  <si>
    <t>Bruto zarade i doprinosi na teret poslodavca</t>
  </si>
  <si>
    <t xml:space="preserve">Ostala lična primanja </t>
  </si>
  <si>
    <t>Rashodi za materijal i usluge</t>
  </si>
  <si>
    <t>Transferi javnim preduzećima</t>
  </si>
  <si>
    <t>Ostala lična primanja</t>
  </si>
  <si>
    <t>Rashodi za materijal</t>
  </si>
  <si>
    <t>Transferi političkim partijama, strankama i udruženjima</t>
  </si>
  <si>
    <t xml:space="preserve">Otpremnine </t>
  </si>
  <si>
    <t>Transferi institucijama, pojedincima, nevladinom i javnom sektoru</t>
  </si>
  <si>
    <t xml:space="preserve">Rashodi za službena putovanja </t>
  </si>
  <si>
    <t>Rashodi za reprezentaciju</t>
  </si>
  <si>
    <t>Transferi nevladinim organizacijama</t>
  </si>
  <si>
    <t xml:space="preserve">Izdaci za lokalnu infrastrukturu </t>
  </si>
  <si>
    <t>Izdaci za građevinske objekte</t>
  </si>
  <si>
    <t>Izdaci za opremu</t>
  </si>
  <si>
    <t>Rashodi iz prethodne godine</t>
  </si>
  <si>
    <t>Rezerve</t>
  </si>
  <si>
    <t>UKUPNO                     08</t>
  </si>
  <si>
    <t>UKUPNO                     09</t>
  </si>
  <si>
    <t>UKUPNO                     10</t>
  </si>
  <si>
    <t>UKUPNO                     11</t>
  </si>
  <si>
    <t>UKUPNO                     12</t>
  </si>
  <si>
    <t>UKUPNO                     13</t>
  </si>
  <si>
    <t>UKUPNO                     16</t>
  </si>
  <si>
    <t>UKUPNO                    20</t>
  </si>
  <si>
    <t>Rashodi za energiju</t>
  </si>
  <si>
    <t>UKUPNO                    24</t>
  </si>
  <si>
    <t>UKUPNO                    25</t>
  </si>
  <si>
    <t>Ek.</t>
  </si>
  <si>
    <t>Obaveze prema potrošačkim jedinicama u toku godine izvršavaće se srazmjerno ostvarenim prihodima, u skladu sa mjesečnim-tromjesečnim planovima potrošnje Budžeta.</t>
  </si>
  <si>
    <t>U postupku izvršenja Budžeta potrošačke jedinice imaju ovlašćenja i dužnosti utvrđene ovim Budžetom i drugim propisima.</t>
  </si>
  <si>
    <t>Nosioci poslova iz predhodnog stava dužni su da blagovremeno pripreme neophodnu dokumentaciju (projekte, ponude, ugovore, situacije i dr.) koja se odnosi na određene investicije.</t>
  </si>
  <si>
    <t>SKUPŠTINA GLAVNOG GRADA - PODGORICE</t>
  </si>
  <si>
    <t>UKUPNO                     17</t>
  </si>
  <si>
    <t xml:space="preserve">Za izvršenje Budžeta u cjelini odgovoran je Gradonačelnik. </t>
  </si>
  <si>
    <t xml:space="preserve">Za namjensko korišćenje sredstava koja se raspoređuju Budžetom odgovoran je organ uprave Glavnog grada nadležan za poslove finansija. </t>
  </si>
  <si>
    <t>Transferi javnim institucijama</t>
  </si>
  <si>
    <t>Transferi institucijama kulture i sporta</t>
  </si>
  <si>
    <t>Član 1</t>
  </si>
  <si>
    <t>Član 2</t>
  </si>
  <si>
    <t>Nadzor nad finansijskim, materijalnim i računovodstvenim poslovanjem potrošačkih jedinica budžeta u pogledu namjene, obima i dinamike korišćenja sredstava vrši Gradonačelnik, u skladu sa Statutom Glavnog grada.</t>
  </si>
  <si>
    <t>Gradonačelnik odlučuje o korišćenju sredstava tekuće i stalne budžetske rezerve, koja su planirana za hitne i nepredviđene potrebe tokom fiskalne godine.                                                                                                                                                                                                                                                                                              Gradonačelnik ovlašćuje sekretara Sekretarijata za finansije da odlučuje o korišćenju sredstava tekuće budžetske rezerve do iznosa tri minimalne cijene rada.</t>
  </si>
  <si>
    <t>Član 12</t>
  </si>
  <si>
    <t>Član 13</t>
  </si>
  <si>
    <t>Član 14</t>
  </si>
  <si>
    <t>SREDSTVA PRENESENA IZ PRETHODNE GODINE</t>
  </si>
  <si>
    <t>UKUPNO                     14</t>
  </si>
  <si>
    <t>UKUPNO                    15</t>
  </si>
  <si>
    <t>UKUPNO                    22</t>
  </si>
  <si>
    <t>Transferi od budžeta Države</t>
  </si>
  <si>
    <t>Prodaja nepokretnosti u korist budžeta Glavnog grada</t>
  </si>
  <si>
    <t>Prihodi koje svojom djelatnošću ostvare organi lokalne uprave, službe, javne ustanove, javna preduzeća i privredna društva</t>
  </si>
  <si>
    <t>Izdaci za tekuće održavanje zgrada Glavnog grada</t>
  </si>
  <si>
    <t>Transferi javnim preduzećima i privrednim društvima</t>
  </si>
  <si>
    <t>Otplata dugova</t>
  </si>
  <si>
    <t>KAPITALNI IZDACI</t>
  </si>
  <si>
    <t xml:space="preserve">OPERATIVNI BUDŽET </t>
  </si>
  <si>
    <t>KAPITALNI BUDŽET</t>
  </si>
  <si>
    <t>Član 16</t>
  </si>
  <si>
    <t xml:space="preserve">                                                                                                                                                                                                                                                                                                                                                                                                                                                                                                                                                                                                                                                                                                                                                                                                                                                                                                                                                                                                                                                                                                                                                                                                                                                                                                                                                                                                                                                                                                                                                                                                                                                                                                                                                                                                                                                                                                                                                                                                                                                                                                                                                                                  </t>
  </si>
  <si>
    <t>OPIS</t>
  </si>
  <si>
    <t xml:space="preserve">Org. </t>
  </si>
  <si>
    <t>klasa</t>
  </si>
  <si>
    <t>Funkc.</t>
  </si>
  <si>
    <t>Ekonom.</t>
  </si>
  <si>
    <t xml:space="preserve">PLAN  </t>
  </si>
  <si>
    <t>PRIMICI</t>
  </si>
  <si>
    <t>POREZI</t>
  </si>
  <si>
    <t>Porez na lična primanja</t>
  </si>
  <si>
    <t>Porez na prihode od samostalnog obavljanja djelatnosti</t>
  </si>
  <si>
    <t>Porez na prihode od imovine i imovinskih prava</t>
  </si>
  <si>
    <t>Porez na prihode od kapitala</t>
  </si>
  <si>
    <t>Porez na dohodak fizičkih lica</t>
  </si>
  <si>
    <t>Porez na nepokretnosti</t>
  </si>
  <si>
    <t>Prirez porezu na dohodak fizičkih lica</t>
  </si>
  <si>
    <t>Novčane kazne izrečene u prekršajnom i drugom postupku zbog neplaćanja lokalnih poreza</t>
  </si>
  <si>
    <t>Lokalne administrativne takse</t>
  </si>
  <si>
    <t>Lokalne komunalne takse</t>
  </si>
  <si>
    <t>TAKSE</t>
  </si>
  <si>
    <t>NAKNADE</t>
  </si>
  <si>
    <t>I Z D A C I</t>
  </si>
  <si>
    <t xml:space="preserve">Porezi na zarade zaposlenih </t>
  </si>
  <si>
    <t>Naknada za topli obrok</t>
  </si>
  <si>
    <t>Naknada za prevoz</t>
  </si>
  <si>
    <t>Naknada za regres</t>
  </si>
  <si>
    <t>Ostale naknade</t>
  </si>
  <si>
    <t>Ugovorene usluge</t>
  </si>
  <si>
    <t xml:space="preserve">Renta </t>
  </si>
  <si>
    <t>Zakup zgrada</t>
  </si>
  <si>
    <t>Kapitalni izdaci</t>
  </si>
  <si>
    <t xml:space="preserve">Sredstva rezerve </t>
  </si>
  <si>
    <t>Tekuća budžetska rezerva</t>
  </si>
  <si>
    <t>Neto zarade</t>
  </si>
  <si>
    <t>UKUPNO                     01</t>
  </si>
  <si>
    <t>SLUŽBA SKUPŠTINE</t>
  </si>
  <si>
    <t>Naknada odbornicima</t>
  </si>
  <si>
    <t>UKUPNO                     02</t>
  </si>
  <si>
    <t>SEKRETARIJAT ZA FINANSIJE</t>
  </si>
  <si>
    <t>Stalna budžetska rezerva</t>
  </si>
  <si>
    <t>Otplata ostalih obaveza</t>
  </si>
  <si>
    <t>UKUPNO                     05</t>
  </si>
  <si>
    <t>UKUPNO                     07</t>
  </si>
  <si>
    <t xml:space="preserve"> JU " MUZEJI I GALERIJE "</t>
  </si>
  <si>
    <t>SEKRETARIJAT ZA  LOKALNU SAMOUPRAVU</t>
  </si>
  <si>
    <t>UPRAVA LOKALNIH JAVNIH PRIHODA</t>
  </si>
  <si>
    <t>Izdaci za vodu, kanalizaciju, odvoz smeća i održavanje čistoće</t>
  </si>
  <si>
    <t>DIREKCIJA ZA IMOVINU</t>
  </si>
  <si>
    <t>CENTAR ZA INFORMACIONI SISTEM</t>
  </si>
  <si>
    <t>UKUPNI IZDACI BUDŽETA</t>
  </si>
  <si>
    <t>Kamate</t>
  </si>
  <si>
    <t>Kamate rezidentima</t>
  </si>
  <si>
    <t>Kamate nerezidentima</t>
  </si>
  <si>
    <t>UKUPNO                     04</t>
  </si>
  <si>
    <t>UKUPNO                     03</t>
  </si>
  <si>
    <t>UKUPNO                     06</t>
  </si>
  <si>
    <t xml:space="preserve"> JU KIC " BUDO TOMOVIĆ "</t>
  </si>
  <si>
    <t>Porezi na imovinu</t>
  </si>
  <si>
    <t xml:space="preserve">Lokalni  porezi </t>
  </si>
  <si>
    <t>TRANSFERI</t>
  </si>
  <si>
    <t>PRIMICI OD PRODAJE IMOVINE</t>
  </si>
  <si>
    <t>Kamate zbog neblagovremenog plaćanja lokalnih poreza</t>
  </si>
  <si>
    <t>OSTALI    PRIHODI</t>
  </si>
  <si>
    <t>Ostali prihodi</t>
  </si>
  <si>
    <t>PRIMICI OD PRODAJE NEFINANSIJSKE IMOVINE</t>
  </si>
  <si>
    <t>DONACIJE I TRANSFERI</t>
  </si>
  <si>
    <t xml:space="preserve">Sredstva prenesena iz prethodne godine </t>
  </si>
  <si>
    <t>U K U P N I    P R I M I C I</t>
  </si>
  <si>
    <t>Doprinosi na teret zaposlenog</t>
  </si>
  <si>
    <t>Doprinosi na teret poslodavca</t>
  </si>
  <si>
    <t>Otpremnine</t>
  </si>
  <si>
    <t>Naknade odbornicima</t>
  </si>
  <si>
    <t xml:space="preserve">Rashodi za materijal </t>
  </si>
  <si>
    <t>Rashodi za  poštanske usluge</t>
  </si>
  <si>
    <t>Rashodi za telefonske usluge</t>
  </si>
  <si>
    <t>Bankarske usluge/provizije</t>
  </si>
  <si>
    <t>Tekuće održavanje</t>
  </si>
  <si>
    <t>Transferi pojedincima</t>
  </si>
  <si>
    <t>Transferi opštinama</t>
  </si>
  <si>
    <t>Rashodi iz prethodnih godina</t>
  </si>
  <si>
    <t>Ostali izdaci</t>
  </si>
  <si>
    <t>Ekon.</t>
  </si>
  <si>
    <t>Troškovi održavanja računarske opreme</t>
  </si>
  <si>
    <t xml:space="preserve">O D L U K U </t>
  </si>
  <si>
    <t>I - OPŠTI DIO</t>
  </si>
  <si>
    <t>pojedine namjene u iznosu od:</t>
  </si>
  <si>
    <t>stalnu rezervu Budžeta u iznosu od:</t>
  </si>
  <si>
    <t xml:space="preserve">tekuću rezervu Budžeta u iznosu od: </t>
  </si>
  <si>
    <t>U K U P N I   I Z D A C I</t>
  </si>
  <si>
    <t>TEKUĆI PRIHODI</t>
  </si>
  <si>
    <t xml:space="preserve">  </t>
  </si>
  <si>
    <t xml:space="preserve">SEKRETARIJAT ZA RAZVOJ PREDUZETNIŠTVA </t>
  </si>
  <si>
    <t xml:space="preserve"> JU NB " RADOSAV LJUMOVIĆ "</t>
  </si>
  <si>
    <t xml:space="preserve"> JU " GRADSKO POZORIŠTE "</t>
  </si>
  <si>
    <t>SLUŽBA ZA ZAJEDNIČKE POSLOVE</t>
  </si>
  <si>
    <t>JU  KIC " ZETA "</t>
  </si>
  <si>
    <t>JU  KIC " MALESIJA "</t>
  </si>
  <si>
    <t xml:space="preserve">Ostale naknade </t>
  </si>
  <si>
    <t>SLUŽBA GLAVNOG ADMINISTRATORA</t>
  </si>
  <si>
    <t>SLUŽBA MENADŽERA</t>
  </si>
  <si>
    <t>SEKRETARIJAT  ZA KULTURU I SPORT</t>
  </si>
  <si>
    <t>SEKRETARIJAT  ZA  KOMUNALNE POSLOVE I  SAOBRAĆAJ</t>
  </si>
  <si>
    <t>KOMUNALNA POLICIJA</t>
  </si>
  <si>
    <t>SLUŽBA ZAŠTITE</t>
  </si>
  <si>
    <t xml:space="preserve">SEKRETARIJAT ZA SOCIJALNO STARANJE </t>
  </si>
  <si>
    <t xml:space="preserve">SLUŽBA GRADONAČELNIKA </t>
  </si>
  <si>
    <t>JU ZA BRIGU O DJECI " DJEČJI SAVEZ "</t>
  </si>
  <si>
    <t>SEKRETARIJAT  ZA  PLANIRANJE I UREĐENJE PROSTORA I ZAŠTITU ŽIVOTNE SREDINE</t>
  </si>
  <si>
    <t>Prihodi od zakupa poslovnih prostora</t>
  </si>
  <si>
    <t>Nadzor nad izvršenjem Budžeta i namjenskim korišćenjem sredstava koja se Budžetom raspoređuju za pojedine namjene vrši skupština Glavnog grada na način propisan Statutom Glavnog grada.</t>
  </si>
  <si>
    <t xml:space="preserve">                  II - POSEBNI DIO</t>
  </si>
  <si>
    <t>Izdaci za investiciono održavanje</t>
  </si>
  <si>
    <t xml:space="preserve">Porez na promet nepokretnosti </t>
  </si>
  <si>
    <t>Član 3</t>
  </si>
  <si>
    <t>Član 4</t>
  </si>
  <si>
    <t>Član 5</t>
  </si>
  <si>
    <t>Član 6</t>
  </si>
  <si>
    <t>Član 7</t>
  </si>
  <si>
    <t>Član 8</t>
  </si>
  <si>
    <t>Član 9</t>
  </si>
  <si>
    <t>Član 10</t>
  </si>
  <si>
    <t>Član 11</t>
  </si>
  <si>
    <t xml:space="preserve">Sredstva utvrđena za realizaciju Kapitalnog budžeta izvršavaće se prema dinamici utvrđenoj budžetskim planom potrošnje, uz saglasnost Gradonačelnika. </t>
  </si>
  <si>
    <t>Član 15</t>
  </si>
  <si>
    <t>Troškovi održavanja vozila</t>
  </si>
  <si>
    <t>Potrošačke jedinice mogu ugovarati obaveze do iznosa sredstava koja su planom potrošnje odobrena od strane Gradonačelnika.</t>
  </si>
  <si>
    <t xml:space="preserve">Transferi pojedincima </t>
  </si>
  <si>
    <t>Gradonačelnik može vršiti preusmjeravanje sredstava potrošačkih jedinica, po pojedinim namjenama, najviše do 10% sredstava utvrđenih za potrošačku jedinicu, na osnovu obrazloženog zahtjeva potrošačke jedinice. Potrošačke jedinice mogu preusmjeriti odobrena sredstva po pojedinim namjenama, uz odobrenje Gradonačelnika, u visini do 10% iznosa sredstava  predviđenih za namjene čiji se iznos mijenja.</t>
  </si>
  <si>
    <t>Transferi budžetu Države</t>
  </si>
  <si>
    <t>Transferi Budžetu Države</t>
  </si>
  <si>
    <t xml:space="preserve">     </t>
  </si>
  <si>
    <t>Otplata kredita</t>
  </si>
  <si>
    <t>PREDSJEDNIK SKUPŠTINE,</t>
  </si>
  <si>
    <t>Naknada za izgradnju javnih garaža i parkirališta</t>
  </si>
  <si>
    <t>Naknade za komunalno opremanje građevinskog zemljišta</t>
  </si>
  <si>
    <t>O BUDŽETU GLAVNOG GRADA - PODGORICE ZA 2011. GODINU</t>
  </si>
  <si>
    <t xml:space="preserve">        Primici Budžeta Glavnog grada - Podgorice za 2011. godinu po izvorima i vrstama i raspored primitaka na osnovne namjene utvrđuje se u sljedećim iznosima:</t>
  </si>
  <si>
    <t>Gradonačelnik, na predlog sekretara Sekretarijata za finansije, može utvrđivati redosljed prioriteta u plaćanju budžetom utvrđenih obaveza za 2011. godinu.</t>
  </si>
  <si>
    <t>Primici od koncesionih naknada za korišćenje prirodnih dobara koje daje Republika 70 %</t>
  </si>
  <si>
    <t>Naknada za izgradnju i održavanje lokalnih puteva</t>
  </si>
  <si>
    <t>Potrošačke jedinice mogu ugovarati obaveze, na period duži od mjesec dana, samo uz prethodnu saglasnost Gradonačelnika.</t>
  </si>
  <si>
    <t xml:space="preserve">Sredstva za javnu funkciju će se usmjeravati do iznosa sredstava predviđenih Budžetom na osnovu operativnih planova za obračunski period, na koje je saglasnost dao nadležni organ uprave donešenih na osnovu programa razvoja i vršenja javne funkcije.                                                  </t>
  </si>
  <si>
    <t>Osnov za usmjeravanje sredstva predstavlja Mišljenje nadležnog organa iz stava 1 ovog člana na Izvještaj o realizaciji plana korisnika sredstava za javnu funkciju .</t>
  </si>
  <si>
    <t>Isplate na osnovu izvršnih sudskih rješenja čiji je osnov utuženja nastao prije tekuće fiskalne godine realizovaće se na teret sredstava planiranih za otplatu ostalih obaveza.</t>
  </si>
  <si>
    <t>Potrošačka jedinica dužna je da dostavi Sekretarijatu za finansije tromjesečni plan potrošnje budžetom odobrenih sredstava, najkasnije deset dana od dana usvajanja Budžeta.</t>
  </si>
  <si>
    <r>
      <t xml:space="preserve">           Na osnovu člana 42 i 43 Zakona o finansiranju lokalne samouprave ("Službeni list RCG", broj 42/03 i "Službeni list CG", broj 05/08), člana 44 Zakona o Glavnom gradu ("Službeni list RCG", broj 65/05) i člana 48. stav 1. alineja 6 Statuta Glavnog grada ("Službeni list RCG-opštinski propisi" broj 28/06), Skupština Glavnog grada - Podgorice, na sjednici održanoj  </t>
    </r>
    <r>
      <rPr>
        <i/>
        <sz val="16"/>
        <color indexed="10"/>
        <rFont val="Times New Roman"/>
        <family val="1"/>
      </rPr>
      <t>______</t>
    </r>
    <r>
      <rPr>
        <i/>
        <sz val="16"/>
        <rFont val="Times New Roman"/>
        <family val="1"/>
      </rPr>
      <t xml:space="preserve">.2010. godine,    d o n i j e l a    j e - </t>
    </r>
  </si>
  <si>
    <r>
      <t xml:space="preserve">       Odlukom o Budžetu Glavnog grada - Podgorice za 2011. godinu (u daljem tekstu: Budžet) utvrđuju se ukupna budžetska sredstva u iznosu od</t>
    </r>
    <r>
      <rPr>
        <i/>
        <sz val="16"/>
        <color indexed="10"/>
        <rFont val="Times New Roman"/>
        <family val="1"/>
      </rPr>
      <t xml:space="preserve">  </t>
    </r>
    <r>
      <rPr>
        <i/>
        <sz val="16"/>
        <rFont val="Times New Roman"/>
        <family val="1"/>
      </rPr>
      <t>66.036.650,00 €</t>
    </r>
    <r>
      <rPr>
        <i/>
        <sz val="16"/>
        <color indexed="10"/>
        <rFont val="Times New Roman"/>
        <family val="1"/>
      </rPr>
      <t>.</t>
    </r>
  </si>
  <si>
    <r>
      <t xml:space="preserve">        Ukupni primici u iznosu od 66.036.650,00 €</t>
    </r>
    <r>
      <rPr>
        <i/>
        <sz val="16"/>
        <color indexed="10"/>
        <rFont val="Times New Roman"/>
        <family val="1"/>
      </rPr>
      <t xml:space="preserve"> </t>
    </r>
    <r>
      <rPr>
        <i/>
        <sz val="16"/>
        <rFont val="Times New Roman"/>
        <family val="1"/>
      </rPr>
      <t xml:space="preserve"> se raspoređuju na:</t>
    </r>
  </si>
  <si>
    <t>Godišnja naknada za korišćenje puteva</t>
  </si>
  <si>
    <t>Otplata kredita i hartija</t>
  </si>
  <si>
    <r>
      <t>Raspored sredstava Budžeta u iznosu od</t>
    </r>
    <r>
      <rPr>
        <b/>
        <i/>
        <sz val="16"/>
        <rFont val="Times New Roman"/>
        <family val="1"/>
      </rPr>
      <t xml:space="preserve"> 66.036.650,00 €,</t>
    </r>
    <r>
      <rPr>
        <i/>
        <sz val="16"/>
        <rFont val="Times New Roman"/>
        <family val="1"/>
      </rPr>
      <t xml:space="preserve"> po nosiocima, korisnicima i bližim namjenama vrši se u posebnom dijelu koji glasi: </t>
    </r>
  </si>
  <si>
    <t>UKUPNO                    23</t>
  </si>
  <si>
    <t>UKUPNO                   21</t>
  </si>
  <si>
    <t>UKUPNO                    19</t>
  </si>
  <si>
    <t>UKUPNO                    18</t>
  </si>
  <si>
    <t>Otplata hartija od vrijednosti</t>
  </si>
  <si>
    <t>GLAVNI GRAD PODGORICA</t>
  </si>
  <si>
    <t xml:space="preserve">ODLUKA </t>
  </si>
  <si>
    <t>O BUDŽETU GLAVNOG GRADA - PODGORICE</t>
  </si>
  <si>
    <t>SLUŽBA ZA UNUTRAŠNJU REVIZIJU</t>
  </si>
  <si>
    <t>UKUPNO                    26</t>
  </si>
  <si>
    <t>Naknada za korišćenje dobara od opšteg interesa</t>
  </si>
  <si>
    <t>Naknada za korišćenje opštinskih i nekategorisanih puteva</t>
  </si>
  <si>
    <t>Izdaci za tekuće održavanje zgrada</t>
  </si>
  <si>
    <t>Slobodan Stojanović</t>
  </si>
  <si>
    <t>otplata duga:</t>
  </si>
  <si>
    <t>Sekretarijat za finansije</t>
  </si>
  <si>
    <t>Gradonačelnik odlučuje o korišćenju sredstava tekuće i stalne budžetske rezerve, koja su planirana za hitne i nepredviđene potrebe tokom fiskalne godine.                                                                                                                                                                                                                                                                                              Gradonačelnik ovlašćuje sekretara Sekretarijata za finansije da odlučuje o korišćenju sredstava tekuće budžetske rezerve do iznosa dvije minimalne zarade u Crnoj Gori.</t>
  </si>
  <si>
    <t>Troškovi održavanja opreme</t>
  </si>
  <si>
    <t>Naknada za korišćenje prirodnih dobara</t>
  </si>
  <si>
    <t xml:space="preserve">Izdaci za tekuće održavanje zgrada </t>
  </si>
  <si>
    <t>ZA 2013. GODINU</t>
  </si>
  <si>
    <t>O BUDŽETU GLAVNOG GRADA - PODGORICE ZA 2013. GODINU</t>
  </si>
  <si>
    <t xml:space="preserve">        Primici Budžeta Glavnog grada - Podgorice za 2013. godinu po izvorima i vrstama i raspored primitaka na osnovne namjene utvrđuje se u sljedećim iznosima:</t>
  </si>
  <si>
    <t>Gradonačelnik, na predlog sekretara Sekretarijata za finansije, može utvrđivati redosljed prioriteta u plaćanju budžetom utvrđenih obaveza za 2013. godinu.</t>
  </si>
  <si>
    <t xml:space="preserve">Odluka o Budžetu Glavnog grada - Podgorice za 2013. godinu, stupa na snagu osmog dana od dana objavljivanja u  "Službenom listu CG -opštinski propisi", a primjenjivaće se od 01.01.2013. godine. </t>
  </si>
  <si>
    <t>Oprema</t>
  </si>
  <si>
    <t xml:space="preserve">                                                                                                                                                                                                                                                                                                                                                                                                                                                                                                                                                                                                                                                                                                                                                                                                                                                                                                                                                                                                                                                                                                                                                                                                                                                                                                                                                                                                                                                                                                                                           </t>
  </si>
  <si>
    <r>
      <t xml:space="preserve">        Ukupni primici u iznosu od </t>
    </r>
    <r>
      <rPr>
        <b/>
        <sz val="16"/>
        <rFont val="Times New Roman"/>
        <family val="1"/>
      </rPr>
      <t xml:space="preserve">47.470.000,00 € </t>
    </r>
    <r>
      <rPr>
        <sz val="16"/>
        <rFont val="Times New Roman"/>
        <family val="1"/>
      </rPr>
      <t>se raspoređuju na:</t>
    </r>
  </si>
  <si>
    <r>
      <t xml:space="preserve">       Odlukom o Budžetu Glavnog grada - Podgorice za 2013. godinu (u daljem tekstu: Budžet) utvrđuju se ukupna budžetska sredstva u iznosu od  </t>
    </r>
    <r>
      <rPr>
        <b/>
        <sz val="16"/>
        <rFont val="Times New Roman"/>
        <family val="1"/>
      </rPr>
      <t>47.470.000,00 €</t>
    </r>
    <r>
      <rPr>
        <sz val="16"/>
        <rFont val="Times New Roman"/>
        <family val="1"/>
      </rPr>
      <t>.</t>
    </r>
  </si>
  <si>
    <r>
      <t>Raspored sredstava Budžeta u iznosu od</t>
    </r>
    <r>
      <rPr>
        <b/>
        <sz val="16"/>
        <rFont val="Times New Roman"/>
        <family val="1"/>
      </rPr>
      <t xml:space="preserve"> 47.470.000,00 €,</t>
    </r>
    <r>
      <rPr>
        <sz val="16"/>
        <rFont val="Times New Roman"/>
        <family val="1"/>
      </rPr>
      <t xml:space="preserve"> po nosiocima, korisnicima i bližim namjenama vrši se u Posebnom dijelu koji glasi: </t>
    </r>
  </si>
  <si>
    <t>JU ZA SMJEŠTAJ, REHABILITACIJU I RESOCIJALIZACIJU KORISNIKA PSIHOAKTIVNIH SUPSTANCI</t>
  </si>
  <si>
    <t>Podgorica, decembar 2012. godine</t>
  </si>
  <si>
    <t>Administrativni materijal</t>
  </si>
  <si>
    <t>Materijal za posebne namjene</t>
  </si>
  <si>
    <t xml:space="preserve">Službena putovanja </t>
  </si>
  <si>
    <t>Komunikacione usluge</t>
  </si>
  <si>
    <t>Ostale usluge</t>
  </si>
  <si>
    <t>Rashodi za usluge</t>
  </si>
  <si>
    <t>Rashodi za gorivo</t>
  </si>
  <si>
    <t>Službena putovanja</t>
  </si>
  <si>
    <t>Konsultantske usluge, projekti i studije</t>
  </si>
  <si>
    <t>Zakup objekta</t>
  </si>
  <si>
    <t>Renta</t>
  </si>
  <si>
    <t>Osiguranje</t>
  </si>
  <si>
    <t>Komunalne naknade (voda, kanalizacija, odvoz smeća i održavanje čistoće)</t>
  </si>
  <si>
    <t>Komunikacione  usluge</t>
  </si>
  <si>
    <t>Advokatske, notarske i pravne usluge</t>
  </si>
  <si>
    <t>Usluge stručnog usavršavanja</t>
  </si>
  <si>
    <t>Rashodi za tekuće održavanje</t>
  </si>
  <si>
    <t>Izrada i održavanje softvera</t>
  </si>
  <si>
    <t>Osiguranje vatrogasaca</t>
  </si>
  <si>
    <t>Rahodi za usluge</t>
  </si>
  <si>
    <t>Zakup magainskog prostora</t>
  </si>
  <si>
    <t>Reprezentacija</t>
  </si>
  <si>
    <t xml:space="preserve">Ostale usluge </t>
  </si>
  <si>
    <t>Kominukacione usluge</t>
  </si>
  <si>
    <t>Ostali transferi institucijama</t>
  </si>
  <si>
    <t>Ostali transferi</t>
  </si>
  <si>
    <t>Transferi za jednokratne socijalne pomoći</t>
  </si>
  <si>
    <t>Ostali transferi pojedincima</t>
  </si>
  <si>
    <t>Administartivni materijal</t>
  </si>
  <si>
    <t>Tekuće održavanje zgrada Glavnog grada</t>
  </si>
  <si>
    <t>Zakup objekata</t>
  </si>
  <si>
    <t>Investiciono održavanje</t>
  </si>
  <si>
    <t>Otplata duga</t>
  </si>
  <si>
    <t>Otplata obaveza iz prethodnog perioda</t>
  </si>
  <si>
    <t xml:space="preserve">           Na osnovu člana 42 i 43 Zakona o finansiranju lokalne samouprave ("Službeni list RCG", broj 42/03 i "Službeni list CG", broj 05/08 i 74/10), člana 44 Zakona o Glavnom gradu ("Službeni list RCG", broj 65/05 i "Službeni list CG", broj 72/10) i člana 48. stav 1. alineja 6 Statuta Glavnog grada ("Službeni list RCG-opštinski propisi" broj 28/06 i "Službeni list CG", broj 39/10), Skupština Glavnog grada - Podgorice, na sjednici održanoj   26. decembra 2012. godine,    d o n i j e l a    j e - </t>
  </si>
  <si>
    <t xml:space="preserve">Rashodi za energiju </t>
  </si>
  <si>
    <t>Broj: 01-030/12-1714</t>
  </si>
  <si>
    <t>Podgorica, 26.12.2012. godine</t>
  </si>
</sst>
</file>

<file path=xl/styles.xml><?xml version="1.0" encoding="utf-8"?>
<styleSheet xmlns="http://schemas.openxmlformats.org/spreadsheetml/2006/main">
  <numFmts count="58">
    <numFmt numFmtId="5" formatCode="#,##0\ &quot;КМ&quot;;\-#,##0\ &quot;КМ&quot;"/>
    <numFmt numFmtId="6" formatCode="#,##0\ &quot;КМ&quot;;[Red]\-#,##0\ &quot;КМ&quot;"/>
    <numFmt numFmtId="7" formatCode="#,##0.00\ &quot;КМ&quot;;\-#,##0.00\ &quot;КМ&quot;"/>
    <numFmt numFmtId="8" formatCode="#,##0.00\ &quot;КМ&quot;;[Red]\-#,##0.00\ &quot;КМ&quot;"/>
    <numFmt numFmtId="42" formatCode="_-* #,##0\ &quot;КМ&quot;_-;\-* #,##0\ &quot;КМ&quot;_-;_-* &quot;-&quot;\ &quot;КМ&quot;_-;_-@_-"/>
    <numFmt numFmtId="41" formatCode="_-* #,##0\ _К_М_-;\-* #,##0\ _К_М_-;_-* &quot;-&quot;\ _К_М_-;_-@_-"/>
    <numFmt numFmtId="44" formatCode="_-* #,##0.00\ &quot;КМ&quot;_-;\-* #,##0.00\ &quot;КМ&quot;_-;_-* &quot;-&quot;??\ &quot;КМ&quot;_-;_-@_-"/>
    <numFmt numFmtId="43" formatCode="_-* #,##0.00\ _К_М_-;\-* #,##0.00\ _К_М_-;_-* &quot;-&quot;??\ _К_М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Red]#,##0.00"/>
    <numFmt numFmtId="203" formatCode="0_);[Red]\(0\)"/>
    <numFmt numFmtId="204" formatCode="00"/>
    <numFmt numFmtId="205" formatCode="000"/>
    <numFmt numFmtId="206" formatCode="0000"/>
    <numFmt numFmtId="207" formatCode="#,##0.00\ [$€-1];[Red]#,##0.00\ [$€-1]"/>
    <numFmt numFmtId="208" formatCode="#,##0.00\ &quot;€&quot;;[Red]#,##0.00\ &quot;€&quot;"/>
    <numFmt numFmtId="209" formatCode="#,##0\ [$€-1];[Red]\-#,##0\ [$€-1]"/>
    <numFmt numFmtId="210" formatCode="&quot;Yes&quot;;&quot;Yes&quot;;&quot;No&quot;"/>
    <numFmt numFmtId="211" formatCode="&quot;True&quot;;&quot;True&quot;;&quot;False&quot;"/>
    <numFmt numFmtId="212" formatCode="&quot;On&quot;;&quot;On&quot;;&quot;Off&quot;"/>
    <numFmt numFmtId="213" formatCode="[$€-2]\ #,##0.00_);[Red]\([$€-2]\ #,##0.00\)"/>
  </numFmts>
  <fonts count="99">
    <font>
      <sz val="10"/>
      <name val="Arial"/>
      <family val="0"/>
    </font>
    <font>
      <b/>
      <sz val="10"/>
      <name val="Arial"/>
      <family val="2"/>
    </font>
    <font>
      <b/>
      <sz val="12"/>
      <name val="Arial"/>
      <family val="2"/>
    </font>
    <font>
      <b/>
      <i/>
      <sz val="10"/>
      <name val="Arial"/>
      <family val="2"/>
    </font>
    <font>
      <b/>
      <i/>
      <sz val="9"/>
      <name val="Arial"/>
      <family val="2"/>
    </font>
    <font>
      <sz val="9"/>
      <name val="Arial"/>
      <family val="2"/>
    </font>
    <font>
      <b/>
      <sz val="9"/>
      <name val="Arial"/>
      <family val="2"/>
    </font>
    <font>
      <b/>
      <sz val="12"/>
      <name val="Arial Black"/>
      <family val="2"/>
    </font>
    <font>
      <b/>
      <sz val="10"/>
      <name val="Arial Black"/>
      <family val="2"/>
    </font>
    <font>
      <b/>
      <i/>
      <sz val="12"/>
      <name val="Arial"/>
      <family val="2"/>
    </font>
    <font>
      <b/>
      <i/>
      <sz val="10"/>
      <name val="Arial Black"/>
      <family val="2"/>
    </font>
    <font>
      <u val="single"/>
      <sz val="10"/>
      <color indexed="12"/>
      <name val="Arial"/>
      <family val="2"/>
    </font>
    <font>
      <u val="single"/>
      <sz val="10"/>
      <color indexed="36"/>
      <name val="Arial"/>
      <family val="2"/>
    </font>
    <font>
      <b/>
      <sz val="14"/>
      <name val="Arial"/>
      <family val="2"/>
    </font>
    <font>
      <b/>
      <i/>
      <sz val="10"/>
      <name val="Albertus Extra Bold"/>
      <family val="2"/>
    </font>
    <font>
      <sz val="8"/>
      <name val="Arial"/>
      <family val="2"/>
    </font>
    <font>
      <b/>
      <sz val="8"/>
      <name val="Arial"/>
      <family val="2"/>
    </font>
    <font>
      <sz val="14"/>
      <name val="Arial"/>
      <family val="2"/>
    </font>
    <font>
      <sz val="12"/>
      <name val="Arial"/>
      <family val="2"/>
    </font>
    <font>
      <b/>
      <i/>
      <sz val="12"/>
      <name val="Arial Black"/>
      <family val="2"/>
    </font>
    <font>
      <b/>
      <i/>
      <sz val="14"/>
      <name val="Arial"/>
      <family val="2"/>
    </font>
    <font>
      <b/>
      <i/>
      <sz val="14"/>
      <name val="Arial Black"/>
      <family val="2"/>
    </font>
    <font>
      <i/>
      <sz val="10"/>
      <name val="Arial"/>
      <family val="2"/>
    </font>
    <font>
      <i/>
      <sz val="12"/>
      <name val="Arial Black"/>
      <family val="2"/>
    </font>
    <font>
      <sz val="12"/>
      <name val="Arial Black"/>
      <family val="2"/>
    </font>
    <font>
      <b/>
      <i/>
      <sz val="12"/>
      <name val="Albertus Extra Bold"/>
      <family val="2"/>
    </font>
    <font>
      <i/>
      <sz val="12"/>
      <name val="Arial"/>
      <family val="2"/>
    </font>
    <font>
      <i/>
      <sz val="14"/>
      <name val="Times New Roman"/>
      <family val="1"/>
    </font>
    <font>
      <b/>
      <i/>
      <sz val="24"/>
      <name val="Times New Roman"/>
      <family val="1"/>
    </font>
    <font>
      <i/>
      <sz val="24"/>
      <name val="Times New Roman"/>
      <family val="1"/>
    </font>
    <font>
      <b/>
      <i/>
      <sz val="22"/>
      <name val="Times New Roman"/>
      <family val="1"/>
    </font>
    <font>
      <i/>
      <sz val="22"/>
      <name val="Times New Roman"/>
      <family val="1"/>
    </font>
    <font>
      <sz val="10"/>
      <name val="Times New Roman"/>
      <family val="1"/>
    </font>
    <font>
      <i/>
      <sz val="10"/>
      <name val="Times New Roman"/>
      <family val="1"/>
    </font>
    <font>
      <sz val="14"/>
      <name val="Times New Roman"/>
      <family val="1"/>
    </font>
    <font>
      <i/>
      <sz val="12"/>
      <name val="Times New Roman"/>
      <family val="1"/>
    </font>
    <font>
      <sz val="12"/>
      <name val="Times New Roman"/>
      <family val="1"/>
    </font>
    <font>
      <i/>
      <sz val="16"/>
      <name val="Times New Roman"/>
      <family val="1"/>
    </font>
    <font>
      <b/>
      <i/>
      <sz val="16"/>
      <name val="Times New Roman"/>
      <family val="1"/>
    </font>
    <font>
      <sz val="16"/>
      <name val="Times New Roman"/>
      <family val="1"/>
    </font>
    <font>
      <b/>
      <sz val="16"/>
      <name val="Times New Roman"/>
      <family val="1"/>
    </font>
    <font>
      <sz val="16"/>
      <name val="Arial"/>
      <family val="2"/>
    </font>
    <font>
      <i/>
      <sz val="16"/>
      <color indexed="10"/>
      <name val="Times New Roman"/>
      <family val="1"/>
    </font>
    <font>
      <b/>
      <i/>
      <sz val="16"/>
      <name val="Arial"/>
      <family val="2"/>
    </font>
    <font>
      <b/>
      <sz val="24"/>
      <name val="Times New Roman"/>
      <family val="1"/>
    </font>
    <font>
      <sz val="24"/>
      <name val="Times New Roman"/>
      <family val="1"/>
    </font>
    <font>
      <b/>
      <sz val="22"/>
      <name val="Times New Roman"/>
      <family val="1"/>
    </font>
    <font>
      <sz val="22"/>
      <name val="Times New Roman"/>
      <family val="1"/>
    </font>
    <font>
      <b/>
      <i/>
      <sz val="11"/>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8"/>
      <name val="Times New Roman"/>
      <family val="1"/>
    </font>
    <font>
      <b/>
      <i/>
      <sz val="16"/>
      <color indexed="8"/>
      <name val="Arial"/>
      <family val="2"/>
    </font>
    <font>
      <b/>
      <i/>
      <sz val="20"/>
      <color indexed="8"/>
      <name val="Arial"/>
      <family val="2"/>
    </font>
    <font>
      <b/>
      <sz val="20"/>
      <color indexed="8"/>
      <name val="Arial"/>
      <family val="2"/>
    </font>
    <font>
      <b/>
      <sz val="16"/>
      <color indexed="8"/>
      <name val="Arial"/>
      <family val="2"/>
    </font>
    <font>
      <b/>
      <sz val="2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name val="Times New Roman"/>
      <family val="1"/>
    </font>
    <font>
      <b/>
      <i/>
      <sz val="16"/>
      <color theme="1"/>
      <name val="Arial"/>
      <family val="2"/>
    </font>
    <font>
      <b/>
      <i/>
      <sz val="20"/>
      <color theme="1"/>
      <name val="Arial"/>
      <family val="2"/>
    </font>
    <font>
      <b/>
      <sz val="20"/>
      <color theme="1"/>
      <name val="Arial"/>
      <family val="2"/>
    </font>
    <font>
      <b/>
      <sz val="16"/>
      <color theme="1"/>
      <name val="Arial"/>
      <family val="2"/>
    </font>
    <font>
      <b/>
      <sz val="2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medium"/>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double"/>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style="thin"/>
      <top style="medium"/>
      <bottom style="thin"/>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medium"/>
      <right style="thin"/>
      <top style="medium"/>
      <bottom style="medium"/>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color indexed="63"/>
      </bottom>
    </border>
    <border>
      <left style="thin"/>
      <right style="medium"/>
      <top style="double"/>
      <bottom style="double"/>
    </border>
    <border>
      <left style="thin"/>
      <right>
        <color indexed="63"/>
      </right>
      <top>
        <color indexed="63"/>
      </top>
      <bottom style="thin"/>
    </border>
    <border>
      <left style="medium"/>
      <right>
        <color indexed="63"/>
      </right>
      <top style="medium"/>
      <bottom style="medium"/>
    </border>
    <border>
      <left style="thin"/>
      <right style="medium"/>
      <top style="double"/>
      <bottom style="medium"/>
    </border>
    <border>
      <left style="medium"/>
      <right style="medium"/>
      <top>
        <color indexed="63"/>
      </top>
      <bottom>
        <color indexed="63"/>
      </bottom>
    </border>
    <border>
      <left>
        <color indexed="63"/>
      </left>
      <right style="medium"/>
      <top style="double"/>
      <bottom style="medium"/>
    </border>
    <border>
      <left style="thin"/>
      <right style="medium"/>
      <top style="medium"/>
      <bottom style="thin"/>
    </border>
    <border>
      <left style="thin"/>
      <right style="medium"/>
      <top style="medium"/>
      <bottom style="medium"/>
    </border>
    <border>
      <left>
        <color indexed="63"/>
      </left>
      <right>
        <color indexed="63"/>
      </right>
      <top style="double"/>
      <bottom>
        <color indexed="63"/>
      </bottom>
    </border>
    <border>
      <left style="thin"/>
      <right style="thin"/>
      <top style="thin"/>
      <bottom style="double"/>
    </border>
    <border>
      <left>
        <color indexed="63"/>
      </left>
      <right>
        <color indexed="63"/>
      </right>
      <top style="thin"/>
      <bottom>
        <color indexed="63"/>
      </bottom>
    </border>
    <border>
      <left style="thin"/>
      <right style="medium"/>
      <top style="thin"/>
      <bottom style="double"/>
    </border>
    <border>
      <left style="thin"/>
      <right style="medium"/>
      <top>
        <color indexed="63"/>
      </top>
      <bottom style="double"/>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style="thin"/>
      <top>
        <color indexed="63"/>
      </top>
      <bottom style="double"/>
    </border>
    <border>
      <left>
        <color indexed="63"/>
      </left>
      <right style="medium"/>
      <top style="thin"/>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double"/>
      <bottom style="medium"/>
    </border>
    <border>
      <left>
        <color indexed="63"/>
      </left>
      <right style="medium"/>
      <top style="medium"/>
      <bottom style="medium"/>
    </border>
    <border>
      <left style="thin"/>
      <right>
        <color indexed="63"/>
      </right>
      <top style="medium"/>
      <bottom style="medium"/>
    </border>
    <border>
      <left>
        <color indexed="63"/>
      </left>
      <right style="thin"/>
      <top style="double"/>
      <bottom style="medium"/>
    </border>
    <border>
      <left>
        <color indexed="63"/>
      </left>
      <right style="thin"/>
      <top style="medium"/>
      <bottom style="medium"/>
    </border>
    <border>
      <left style="thin"/>
      <right>
        <color indexed="63"/>
      </right>
      <top style="double"/>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12"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1"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64">
    <xf numFmtId="0" fontId="0" fillId="0" borderId="0" xfId="0" applyAlignment="1">
      <alignment/>
    </xf>
    <xf numFmtId="202" fontId="18" fillId="0" borderId="10" xfId="0" applyNumberFormat="1" applyFont="1"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206" fontId="0" fillId="0" borderId="11" xfId="0" applyNumberFormat="1" applyFont="1" applyFill="1" applyBorder="1" applyAlignment="1">
      <alignment horizontal="center"/>
    </xf>
    <xf numFmtId="0" fontId="0" fillId="0" borderId="0" xfId="0" applyFill="1" applyBorder="1" applyAlignment="1">
      <alignment/>
    </xf>
    <xf numFmtId="0" fontId="0" fillId="0" borderId="12" xfId="0" applyFill="1" applyBorder="1" applyAlignment="1">
      <alignment horizontal="center"/>
    </xf>
    <xf numFmtId="202" fontId="18" fillId="0" borderId="13" xfId="0" applyNumberFormat="1"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5" fillId="0" borderId="14" xfId="0" applyFont="1" applyFill="1" applyBorder="1" applyAlignment="1">
      <alignment horizontal="center"/>
    </xf>
    <xf numFmtId="0" fontId="6"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horizontal="center"/>
    </xf>
    <xf numFmtId="202" fontId="0" fillId="0" borderId="0" xfId="0" applyNumberFormat="1" applyFill="1" applyAlignment="1">
      <alignment/>
    </xf>
    <xf numFmtId="0" fontId="0" fillId="0" borderId="0" xfId="0" applyFill="1" applyBorder="1" applyAlignment="1">
      <alignment horizontal="center"/>
    </xf>
    <xf numFmtId="0" fontId="0" fillId="0" borderId="18" xfId="0" applyFill="1" applyBorder="1" applyAlignment="1">
      <alignment/>
    </xf>
    <xf numFmtId="0" fontId="19" fillId="0" borderId="19" xfId="0" applyFont="1" applyFill="1" applyBorder="1" applyAlignment="1">
      <alignment horizontal="center"/>
    </xf>
    <xf numFmtId="0" fontId="10" fillId="0" borderId="18" xfId="0" applyFont="1" applyFill="1" applyBorder="1" applyAlignment="1">
      <alignment horizontal="center"/>
    </xf>
    <xf numFmtId="0" fontId="25" fillId="0" borderId="20" xfId="0" applyFont="1" applyFill="1" applyBorder="1" applyAlignment="1">
      <alignment horizontal="center"/>
    </xf>
    <xf numFmtId="0" fontId="14" fillId="0" borderId="18" xfId="0" applyFont="1" applyFill="1" applyBorder="1" applyAlignment="1">
      <alignment horizontal="center"/>
    </xf>
    <xf numFmtId="0" fontId="10" fillId="0" borderId="21" xfId="0" applyFont="1" applyFill="1" applyBorder="1" applyAlignment="1">
      <alignment horizontal="center"/>
    </xf>
    <xf numFmtId="0" fontId="3" fillId="0" borderId="22"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xf>
    <xf numFmtId="0" fontId="0" fillId="0" borderId="12" xfId="0" applyFill="1" applyBorder="1" applyAlignment="1">
      <alignment/>
    </xf>
    <xf numFmtId="0" fontId="3" fillId="0" borderId="18" xfId="0" applyFont="1" applyFill="1" applyBorder="1" applyAlignment="1">
      <alignment horizontal="center"/>
    </xf>
    <xf numFmtId="0" fontId="0" fillId="0" borderId="23" xfId="0" applyFill="1" applyBorder="1" applyAlignment="1">
      <alignment/>
    </xf>
    <xf numFmtId="0" fontId="19" fillId="0" borderId="25"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xf>
    <xf numFmtId="0" fontId="16" fillId="0" borderId="26" xfId="0" applyFont="1" applyFill="1" applyBorder="1" applyAlignment="1">
      <alignment/>
    </xf>
    <xf numFmtId="0" fontId="16" fillId="0" borderId="27" xfId="0" applyFont="1" applyFill="1" applyBorder="1" applyAlignment="1">
      <alignment/>
    </xf>
    <xf numFmtId="0" fontId="1" fillId="0" borderId="26" xfId="0" applyFont="1" applyFill="1" applyBorder="1" applyAlignment="1">
      <alignment horizontal="center"/>
    </xf>
    <xf numFmtId="0" fontId="1" fillId="0" borderId="27" xfId="0" applyFont="1" applyFill="1" applyBorder="1" applyAlignment="1">
      <alignment horizontal="center"/>
    </xf>
    <xf numFmtId="0" fontId="16" fillId="0" borderId="28" xfId="0" applyFont="1" applyFill="1" applyBorder="1" applyAlignment="1">
      <alignment/>
    </xf>
    <xf numFmtId="0" fontId="16" fillId="0" borderId="17" xfId="0" applyFont="1" applyFill="1" applyBorder="1" applyAlignment="1">
      <alignment/>
    </xf>
    <xf numFmtId="0" fontId="1" fillId="0" borderId="28" xfId="0" applyFont="1" applyFill="1" applyBorder="1" applyAlignment="1">
      <alignment/>
    </xf>
    <xf numFmtId="0" fontId="0" fillId="0" borderId="29" xfId="0" applyFill="1" applyBorder="1" applyAlignment="1">
      <alignment horizontal="center"/>
    </xf>
    <xf numFmtId="0" fontId="7" fillId="0" borderId="30" xfId="0" applyFont="1" applyFill="1" applyBorder="1" applyAlignment="1">
      <alignment horizontal="center"/>
    </xf>
    <xf numFmtId="0" fontId="0" fillId="0" borderId="31" xfId="0" applyFill="1" applyBorder="1" applyAlignment="1">
      <alignment horizontal="center"/>
    </xf>
    <xf numFmtId="0" fontId="4" fillId="0" borderId="0" xfId="0" applyFont="1" applyFill="1" applyBorder="1" applyAlignment="1">
      <alignment horizontal="center"/>
    </xf>
    <xf numFmtId="0" fontId="0" fillId="0" borderId="32" xfId="0" applyFill="1" applyBorder="1" applyAlignment="1">
      <alignment horizontal="center"/>
    </xf>
    <xf numFmtId="0" fontId="0" fillId="0" borderId="11" xfId="0" applyFont="1" applyFill="1" applyBorder="1" applyAlignment="1">
      <alignment horizontal="left"/>
    </xf>
    <xf numFmtId="0" fontId="0" fillId="0" borderId="11" xfId="0" applyFont="1" applyFill="1" applyBorder="1" applyAlignment="1">
      <alignment horizontal="center"/>
    </xf>
    <xf numFmtId="0" fontId="0" fillId="0" borderId="11" xfId="0" applyFont="1" applyFill="1" applyBorder="1" applyAlignment="1">
      <alignment/>
    </xf>
    <xf numFmtId="0" fontId="9" fillId="0" borderId="33" xfId="0" applyFont="1" applyFill="1" applyBorder="1" applyAlignment="1">
      <alignment horizontal="center"/>
    </xf>
    <xf numFmtId="0" fontId="1" fillId="0" borderId="0" xfId="0" applyFont="1" applyFill="1" applyBorder="1" applyAlignment="1">
      <alignment horizontal="center"/>
    </xf>
    <xf numFmtId="202" fontId="1" fillId="0" borderId="0"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6" fillId="0" borderId="34" xfId="0" applyFont="1" applyFill="1" applyBorder="1" applyAlignment="1">
      <alignment/>
    </xf>
    <xf numFmtId="0" fontId="6" fillId="0" borderId="35" xfId="0" applyFont="1" applyFill="1" applyBorder="1" applyAlignment="1">
      <alignment/>
    </xf>
    <xf numFmtId="0" fontId="1" fillId="0" borderId="36" xfId="0" applyFont="1" applyFill="1" applyBorder="1" applyAlignment="1">
      <alignment horizontal="center"/>
    </xf>
    <xf numFmtId="202" fontId="0" fillId="0" borderId="0" xfId="0" applyNumberFormat="1" applyFill="1" applyAlignment="1">
      <alignment/>
    </xf>
    <xf numFmtId="0" fontId="6" fillId="0" borderId="37" xfId="0" applyFont="1" applyFill="1" applyBorder="1" applyAlignment="1">
      <alignment horizontal="center"/>
    </xf>
    <xf numFmtId="0" fontId="6" fillId="0" borderId="27" xfId="0" applyFont="1" applyFill="1" applyBorder="1" applyAlignment="1">
      <alignment horizontal="center"/>
    </xf>
    <xf numFmtId="0" fontId="6" fillId="0" borderId="36" xfId="0" applyFont="1" applyFill="1" applyBorder="1" applyAlignment="1">
      <alignment horizontal="center"/>
    </xf>
    <xf numFmtId="0" fontId="6" fillId="0" borderId="38" xfId="0" applyFont="1" applyFill="1" applyBorder="1" applyAlignment="1">
      <alignment horizontal="center"/>
    </xf>
    <xf numFmtId="0" fontId="6" fillId="0" borderId="17" xfId="0" applyFont="1" applyFill="1" applyBorder="1" applyAlignment="1">
      <alignment horizontal="center"/>
    </xf>
    <xf numFmtId="0" fontId="6" fillId="0" borderId="16" xfId="0" applyFont="1" applyFill="1" applyBorder="1" applyAlignment="1">
      <alignment horizontal="center"/>
    </xf>
    <xf numFmtId="206" fontId="0" fillId="0" borderId="12" xfId="0" applyNumberFormat="1" applyFont="1" applyFill="1" applyBorder="1" applyAlignment="1">
      <alignment horizontal="center"/>
    </xf>
    <xf numFmtId="202" fontId="22" fillId="0" borderId="0" xfId="0" applyNumberFormat="1" applyFont="1" applyFill="1" applyAlignment="1">
      <alignment/>
    </xf>
    <xf numFmtId="0" fontId="0" fillId="0" borderId="39" xfId="0" applyFill="1" applyBorder="1" applyAlignment="1">
      <alignment/>
    </xf>
    <xf numFmtId="0" fontId="4" fillId="0" borderId="40" xfId="0" applyFont="1" applyFill="1" applyBorder="1" applyAlignment="1">
      <alignment horizontal="center"/>
    </xf>
    <xf numFmtId="202" fontId="18" fillId="0" borderId="41" xfId="0" applyNumberFormat="1" applyFont="1" applyFill="1" applyBorder="1" applyAlignment="1">
      <alignment/>
    </xf>
    <xf numFmtId="0" fontId="4" fillId="0" borderId="11" xfId="0" applyFont="1" applyFill="1" applyBorder="1" applyAlignment="1">
      <alignment horizontal="center"/>
    </xf>
    <xf numFmtId="206" fontId="0" fillId="0" borderId="23" xfId="0" applyNumberFormat="1" applyFont="1" applyFill="1" applyBorder="1" applyAlignment="1">
      <alignment horizontal="center"/>
    </xf>
    <xf numFmtId="202" fontId="18" fillId="0" borderId="10" xfId="0" applyNumberFormat="1" applyFont="1" applyFill="1" applyBorder="1" applyAlignment="1">
      <alignment horizontal="right"/>
    </xf>
    <xf numFmtId="202" fontId="0" fillId="0" borderId="0" xfId="0" applyNumberFormat="1" applyFill="1" applyBorder="1" applyAlignment="1">
      <alignment/>
    </xf>
    <xf numFmtId="0" fontId="0" fillId="0" borderId="42" xfId="0" applyFill="1" applyBorder="1" applyAlignment="1">
      <alignment/>
    </xf>
    <xf numFmtId="0" fontId="1" fillId="0" borderId="43" xfId="0" applyFont="1" applyFill="1" applyBorder="1" applyAlignment="1">
      <alignment horizontal="center"/>
    </xf>
    <xf numFmtId="0" fontId="20" fillId="0" borderId="0" xfId="0" applyFont="1" applyFill="1" applyBorder="1" applyAlignment="1">
      <alignment horizontal="center" wrapText="1"/>
    </xf>
    <xf numFmtId="0" fontId="20" fillId="0" borderId="0" xfId="0" applyFont="1" applyFill="1" applyBorder="1" applyAlignment="1">
      <alignment wrapText="1"/>
    </xf>
    <xf numFmtId="204" fontId="21" fillId="0" borderId="44" xfId="0" applyNumberFormat="1" applyFont="1" applyFill="1" applyBorder="1" applyAlignment="1">
      <alignment horizontal="center"/>
    </xf>
    <xf numFmtId="0" fontId="1" fillId="0" borderId="11" xfId="0" applyFont="1" applyFill="1" applyBorder="1" applyAlignment="1">
      <alignment/>
    </xf>
    <xf numFmtId="204" fontId="21" fillId="0" borderId="28" xfId="0" applyNumberFormat="1" applyFont="1" applyFill="1" applyBorder="1" applyAlignment="1">
      <alignment horizontal="center"/>
    </xf>
    <xf numFmtId="206" fontId="0" fillId="0" borderId="31" xfId="0" applyNumberFormat="1" applyFont="1" applyFill="1" applyBorder="1" applyAlignment="1">
      <alignment horizontal="center"/>
    </xf>
    <xf numFmtId="206" fontId="0" fillId="0" borderId="24" xfId="0" applyNumberFormat="1" applyFont="1" applyFill="1" applyBorder="1" applyAlignment="1">
      <alignment horizontal="center"/>
    </xf>
    <xf numFmtId="0" fontId="0" fillId="0" borderId="31" xfId="0" applyFill="1" applyBorder="1" applyAlignment="1">
      <alignment/>
    </xf>
    <xf numFmtId="0" fontId="0" fillId="0" borderId="39" xfId="0" applyFill="1" applyBorder="1" applyAlignment="1">
      <alignment horizontal="center"/>
    </xf>
    <xf numFmtId="202" fontId="18" fillId="0" borderId="45" xfId="0" applyNumberFormat="1" applyFont="1" applyFill="1" applyBorder="1" applyAlignment="1">
      <alignment/>
    </xf>
    <xf numFmtId="0" fontId="0" fillId="0" borderId="22" xfId="0" applyFill="1" applyBorder="1" applyAlignment="1">
      <alignment/>
    </xf>
    <xf numFmtId="0" fontId="0" fillId="0" borderId="46" xfId="0" applyFill="1" applyBorder="1" applyAlignment="1">
      <alignment horizontal="center"/>
    </xf>
    <xf numFmtId="206" fontId="0" fillId="0" borderId="47" xfId="0" applyNumberFormat="1" applyFont="1" applyFill="1" applyBorder="1" applyAlignment="1">
      <alignment horizontal="center"/>
    </xf>
    <xf numFmtId="0" fontId="1" fillId="0" borderId="31" xfId="0" applyFont="1" applyFill="1" applyBorder="1" applyAlignment="1">
      <alignment horizontal="center"/>
    </xf>
    <xf numFmtId="0" fontId="0" fillId="0" borderId="48" xfId="0" applyFill="1" applyBorder="1" applyAlignment="1">
      <alignment horizontal="center"/>
    </xf>
    <xf numFmtId="0" fontId="0" fillId="0" borderId="23" xfId="0" applyFill="1" applyBorder="1" applyAlignment="1">
      <alignment wrapText="1"/>
    </xf>
    <xf numFmtId="202" fontId="15" fillId="0" borderId="0" xfId="0" applyNumberFormat="1" applyFont="1" applyFill="1" applyAlignment="1">
      <alignment/>
    </xf>
    <xf numFmtId="202" fontId="15" fillId="0" borderId="0" xfId="0" applyNumberFormat="1" applyFont="1" applyFill="1" applyBorder="1" applyAlignment="1">
      <alignment/>
    </xf>
    <xf numFmtId="0" fontId="0" fillId="0" borderId="0" xfId="0" applyFont="1" applyFill="1" applyBorder="1" applyAlignment="1">
      <alignment horizontal="center"/>
    </xf>
    <xf numFmtId="0" fontId="1" fillId="0" borderId="23" xfId="0" applyFont="1" applyFill="1" applyBorder="1" applyAlignment="1">
      <alignment horizontal="center"/>
    </xf>
    <xf numFmtId="0" fontId="0" fillId="0" borderId="23" xfId="0" applyFont="1" applyFill="1" applyBorder="1" applyAlignment="1">
      <alignment/>
    </xf>
    <xf numFmtId="0" fontId="0" fillId="0" borderId="23" xfId="0" applyFont="1" applyFill="1" applyBorder="1" applyAlignment="1">
      <alignment horizontal="center"/>
    </xf>
    <xf numFmtId="0" fontId="6" fillId="0" borderId="18" xfId="0" applyFont="1" applyFill="1" applyBorder="1" applyAlignment="1">
      <alignment/>
    </xf>
    <xf numFmtId="0" fontId="0" fillId="0" borderId="0" xfId="0" applyFill="1" applyBorder="1" applyAlignment="1">
      <alignment/>
    </xf>
    <xf numFmtId="205" fontId="0" fillId="0" borderId="18" xfId="0" applyNumberFormat="1" applyFill="1" applyBorder="1" applyAlignment="1">
      <alignment/>
    </xf>
    <xf numFmtId="0" fontId="1" fillId="0" borderId="0" xfId="0" applyFont="1" applyFill="1" applyBorder="1" applyAlignment="1">
      <alignment/>
    </xf>
    <xf numFmtId="205" fontId="8" fillId="0" borderId="18" xfId="0" applyNumberFormat="1" applyFont="1" applyFill="1" applyBorder="1" applyAlignment="1">
      <alignment horizontal="center"/>
    </xf>
    <xf numFmtId="0" fontId="0" fillId="0" borderId="18" xfId="0" applyFill="1" applyBorder="1" applyAlignment="1">
      <alignment/>
    </xf>
    <xf numFmtId="204" fontId="21" fillId="0" borderId="14" xfId="0" applyNumberFormat="1" applyFont="1" applyFill="1" applyBorder="1" applyAlignment="1">
      <alignment horizontal="center"/>
    </xf>
    <xf numFmtId="4" fontId="18" fillId="0" borderId="13" xfId="0" applyNumberFormat="1" applyFont="1" applyFill="1" applyBorder="1" applyAlignment="1">
      <alignment/>
    </xf>
    <xf numFmtId="4" fontId="18" fillId="0" borderId="10" xfId="0" applyNumberFormat="1" applyFont="1" applyFill="1" applyBorder="1" applyAlignment="1">
      <alignment/>
    </xf>
    <xf numFmtId="0" fontId="0" fillId="0" borderId="49" xfId="0" applyFill="1" applyBorder="1" applyAlignment="1">
      <alignment horizontal="center"/>
    </xf>
    <xf numFmtId="0" fontId="9" fillId="0" borderId="0" xfId="0" applyFont="1" applyFill="1" applyBorder="1" applyAlignment="1">
      <alignment horizontal="center" wrapText="1"/>
    </xf>
    <xf numFmtId="0" fontId="0" fillId="0" borderId="0" xfId="0" applyFill="1" applyBorder="1" applyAlignment="1">
      <alignment wrapText="1"/>
    </xf>
    <xf numFmtId="0" fontId="0" fillId="0" borderId="47" xfId="0" applyFont="1" applyFill="1" applyBorder="1" applyAlignment="1">
      <alignment/>
    </xf>
    <xf numFmtId="202" fontId="0" fillId="0" borderId="0" xfId="0" applyNumberFormat="1" applyFill="1" applyAlignment="1">
      <alignment horizontal="right"/>
    </xf>
    <xf numFmtId="202" fontId="18" fillId="0" borderId="10" xfId="0" applyNumberFormat="1" applyFont="1" applyFill="1" applyBorder="1" applyAlignment="1">
      <alignment/>
    </xf>
    <xf numFmtId="0" fontId="3" fillId="0" borderId="31" xfId="0" applyFont="1" applyFill="1" applyBorder="1" applyAlignment="1">
      <alignment horizontal="center" wrapText="1"/>
    </xf>
    <xf numFmtId="204" fontId="21" fillId="0" borderId="50" xfId="0" applyNumberFormat="1" applyFont="1" applyFill="1" applyBorder="1" applyAlignment="1">
      <alignment horizontal="center"/>
    </xf>
    <xf numFmtId="0" fontId="17" fillId="0" borderId="0" xfId="0" applyFont="1" applyFill="1" applyBorder="1" applyAlignment="1">
      <alignment wrapText="1"/>
    </xf>
    <xf numFmtId="0" fontId="1" fillId="0" borderId="51" xfId="0" applyFont="1" applyFill="1" applyBorder="1" applyAlignment="1">
      <alignment horizontal="center"/>
    </xf>
    <xf numFmtId="202" fontId="18" fillId="0" borderId="52" xfId="0" applyNumberFormat="1" applyFont="1" applyFill="1" applyBorder="1" applyAlignment="1">
      <alignment/>
    </xf>
    <xf numFmtId="202" fontId="18" fillId="0" borderId="53" xfId="0" applyNumberFormat="1" applyFont="1" applyFill="1" applyBorder="1" applyAlignment="1">
      <alignment/>
    </xf>
    <xf numFmtId="0" fontId="9" fillId="0" borderId="18" xfId="0" applyFont="1" applyFill="1" applyBorder="1" applyAlignment="1">
      <alignment horizontal="center" wrapText="1"/>
    </xf>
    <xf numFmtId="0" fontId="9" fillId="0" borderId="0" xfId="0" applyFont="1" applyFill="1" applyBorder="1" applyAlignment="1">
      <alignment wrapText="1"/>
    </xf>
    <xf numFmtId="202" fontId="18" fillId="0" borderId="54" xfId="0" applyNumberFormat="1" applyFont="1" applyFill="1" applyBorder="1" applyAlignment="1">
      <alignment/>
    </xf>
    <xf numFmtId="202" fontId="18" fillId="0" borderId="52" xfId="0" applyNumberFormat="1" applyFont="1" applyFill="1" applyBorder="1" applyAlignment="1">
      <alignment horizontal="right"/>
    </xf>
    <xf numFmtId="206" fontId="0" fillId="0" borderId="11" xfId="0" applyNumberFormat="1" applyFill="1" applyBorder="1" applyAlignment="1">
      <alignment horizontal="center"/>
    </xf>
    <xf numFmtId="0" fontId="1" fillId="0" borderId="32" xfId="0" applyFont="1" applyFill="1" applyBorder="1" applyAlignment="1">
      <alignment horizontal="center"/>
    </xf>
    <xf numFmtId="0" fontId="4" fillId="0" borderId="48" xfId="0" applyFont="1" applyFill="1" applyBorder="1" applyAlignment="1">
      <alignment horizontal="center"/>
    </xf>
    <xf numFmtId="0" fontId="0" fillId="0" borderId="51" xfId="0" applyFill="1" applyBorder="1" applyAlignment="1">
      <alignment/>
    </xf>
    <xf numFmtId="206" fontId="0" fillId="0" borderId="23" xfId="0" applyNumberFormat="1" applyFill="1" applyBorder="1" applyAlignment="1">
      <alignment horizontal="center"/>
    </xf>
    <xf numFmtId="202" fontId="0" fillId="0" borderId="18" xfId="0" applyNumberFormat="1" applyFill="1" applyBorder="1" applyAlignment="1">
      <alignment/>
    </xf>
    <xf numFmtId="206" fontId="0" fillId="0" borderId="55" xfId="0" applyNumberFormat="1" applyFill="1" applyBorder="1" applyAlignment="1">
      <alignment horizontal="center"/>
    </xf>
    <xf numFmtId="0" fontId="5" fillId="0" borderId="23" xfId="0" applyFont="1" applyFill="1" applyBorder="1" applyAlignment="1">
      <alignment wrapText="1"/>
    </xf>
    <xf numFmtId="202" fontId="13" fillId="0" borderId="56" xfId="0" applyNumberFormat="1" applyFont="1" applyFill="1" applyBorder="1" applyAlignment="1">
      <alignment/>
    </xf>
    <xf numFmtId="0" fontId="0" fillId="0" borderId="57" xfId="0" applyFill="1" applyBorder="1" applyAlignment="1">
      <alignment horizontal="center"/>
    </xf>
    <xf numFmtId="0" fontId="0" fillId="0" borderId="32" xfId="0" applyFill="1" applyBorder="1" applyAlignment="1">
      <alignment/>
    </xf>
    <xf numFmtId="0" fontId="0" fillId="0" borderId="47" xfId="0" applyFont="1" applyFill="1" applyBorder="1" applyAlignment="1">
      <alignment horizontal="left"/>
    </xf>
    <xf numFmtId="0" fontId="21" fillId="0" borderId="0" xfId="0" applyFont="1" applyFill="1" applyBorder="1" applyAlignment="1">
      <alignment horizontal="center" wrapText="1"/>
    </xf>
    <xf numFmtId="0" fontId="18" fillId="0" borderId="0" xfId="0" applyFont="1" applyFill="1" applyAlignment="1">
      <alignment/>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xf>
    <xf numFmtId="202" fontId="2" fillId="0" borderId="41" xfId="0" applyNumberFormat="1" applyFont="1" applyFill="1" applyBorder="1" applyAlignment="1">
      <alignment/>
    </xf>
    <xf numFmtId="202" fontId="2" fillId="0" borderId="10" xfId="0" applyNumberFormat="1" applyFont="1" applyFill="1" applyBorder="1" applyAlignment="1">
      <alignment/>
    </xf>
    <xf numFmtId="0" fontId="32" fillId="0" borderId="0" xfId="0" applyFont="1" applyFill="1" applyAlignment="1">
      <alignment/>
    </xf>
    <xf numFmtId="0" fontId="32" fillId="0" borderId="0" xfId="0" applyFont="1" applyFill="1" applyAlignment="1">
      <alignment horizontal="center"/>
    </xf>
    <xf numFmtId="202" fontId="32" fillId="0" borderId="0" xfId="0" applyNumberFormat="1" applyFont="1" applyFill="1" applyAlignment="1">
      <alignment/>
    </xf>
    <xf numFmtId="0" fontId="33" fillId="0" borderId="0" xfId="0" applyFont="1" applyFill="1" applyAlignment="1">
      <alignment/>
    </xf>
    <xf numFmtId="0" fontId="34" fillId="0" borderId="0" xfId="0" applyFont="1" applyFill="1" applyAlignment="1">
      <alignment/>
    </xf>
    <xf numFmtId="0" fontId="34" fillId="0" borderId="0" xfId="0" applyFont="1" applyFill="1" applyAlignment="1">
      <alignment horizontal="center"/>
    </xf>
    <xf numFmtId="202" fontId="34" fillId="0" borderId="0" xfId="0" applyNumberFormat="1" applyFont="1" applyFill="1" applyAlignment="1">
      <alignment/>
    </xf>
    <xf numFmtId="0" fontId="35" fillId="0" borderId="0" xfId="0" applyFont="1" applyFill="1" applyAlignment="1">
      <alignment/>
    </xf>
    <xf numFmtId="0" fontId="33"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justify" wrapText="1"/>
    </xf>
    <xf numFmtId="0" fontId="37" fillId="0" borderId="0" xfId="0" applyFont="1" applyFill="1" applyAlignment="1">
      <alignment wrapText="1"/>
    </xf>
    <xf numFmtId="0" fontId="37" fillId="0" borderId="0" xfId="0" applyFont="1" applyFill="1" applyAlignment="1">
      <alignment/>
    </xf>
    <xf numFmtId="0" fontId="38" fillId="0" borderId="0" xfId="0" applyFont="1" applyFill="1" applyAlignment="1">
      <alignment horizontal="center"/>
    </xf>
    <xf numFmtId="0" fontId="39" fillId="0" borderId="0" xfId="0" applyFont="1" applyFill="1" applyAlignment="1">
      <alignment/>
    </xf>
    <xf numFmtId="202" fontId="39" fillId="0" borderId="0" xfId="0" applyNumberFormat="1" applyFont="1" applyFill="1" applyAlignment="1">
      <alignment/>
    </xf>
    <xf numFmtId="0" fontId="39" fillId="0" borderId="0" xfId="0" applyFont="1" applyFill="1" applyAlignment="1">
      <alignment horizontal="center"/>
    </xf>
    <xf numFmtId="0" fontId="38" fillId="0" borderId="0" xfId="0" applyFont="1" applyFill="1" applyAlignment="1">
      <alignment horizontal="center" wrapText="1"/>
    </xf>
    <xf numFmtId="0" fontId="39" fillId="0" borderId="0" xfId="0" applyFont="1" applyFill="1" applyAlignment="1">
      <alignment wrapText="1"/>
    </xf>
    <xf numFmtId="0" fontId="40" fillId="0" borderId="0" xfId="0" applyFont="1" applyFill="1" applyAlignment="1">
      <alignment/>
    </xf>
    <xf numFmtId="0" fontId="38" fillId="0" borderId="0" xfId="0" applyFont="1" applyFill="1" applyAlignment="1">
      <alignment horizontal="justify" wrapText="1"/>
    </xf>
    <xf numFmtId="207" fontId="40" fillId="0" borderId="0" xfId="0" applyNumberFormat="1" applyFont="1" applyFill="1" applyAlignment="1">
      <alignment horizontal="right"/>
    </xf>
    <xf numFmtId="207" fontId="40" fillId="0" borderId="0" xfId="0" applyNumberFormat="1" applyFont="1" applyFill="1" applyAlignment="1">
      <alignment horizontal="center"/>
    </xf>
    <xf numFmtId="0" fontId="38" fillId="0" borderId="0" xfId="0" applyFont="1" applyFill="1" applyAlignment="1">
      <alignment/>
    </xf>
    <xf numFmtId="0" fontId="37" fillId="0" borderId="0" xfId="0" applyFont="1" applyFill="1" applyAlignment="1">
      <alignment horizontal="center"/>
    </xf>
    <xf numFmtId="202" fontId="37" fillId="0" borderId="0" xfId="0" applyNumberFormat="1" applyFont="1" applyFill="1" applyAlignment="1">
      <alignment/>
    </xf>
    <xf numFmtId="0" fontId="37" fillId="0" borderId="0" xfId="0" applyFont="1" applyFill="1" applyAlignment="1">
      <alignment horizontal="center" wrapText="1"/>
    </xf>
    <xf numFmtId="202" fontId="18" fillId="0" borderId="45" xfId="0" applyNumberFormat="1" applyFont="1" applyFill="1" applyBorder="1" applyAlignment="1">
      <alignment/>
    </xf>
    <xf numFmtId="0" fontId="17" fillId="0" borderId="16" xfId="0" applyFont="1" applyFill="1" applyBorder="1" applyAlignment="1">
      <alignment wrapText="1"/>
    </xf>
    <xf numFmtId="202" fontId="0" fillId="0" borderId="0" xfId="0" applyNumberFormat="1" applyFill="1" applyBorder="1" applyAlignment="1">
      <alignment horizontal="right"/>
    </xf>
    <xf numFmtId="204" fontId="21" fillId="0" borderId="33" xfId="0" applyNumberFormat="1" applyFont="1" applyFill="1" applyBorder="1" applyAlignment="1">
      <alignment horizontal="center"/>
    </xf>
    <xf numFmtId="0" fontId="20" fillId="0" borderId="16" xfId="0" applyFont="1" applyFill="1" applyBorder="1" applyAlignment="1">
      <alignment horizontal="center" wrapText="1"/>
    </xf>
    <xf numFmtId="204" fontId="21" fillId="0" borderId="58" xfId="0" applyNumberFormat="1" applyFont="1" applyFill="1" applyBorder="1" applyAlignment="1">
      <alignment horizontal="center"/>
    </xf>
    <xf numFmtId="202" fontId="13" fillId="0" borderId="0" xfId="0" applyNumberFormat="1" applyFont="1" applyFill="1" applyBorder="1" applyAlignment="1">
      <alignment/>
    </xf>
    <xf numFmtId="202" fontId="18" fillId="0" borderId="41" xfId="0" applyNumberFormat="1" applyFont="1" applyFill="1" applyBorder="1" applyAlignment="1">
      <alignment/>
    </xf>
    <xf numFmtId="202" fontId="18" fillId="0" borderId="13" xfId="0" applyNumberFormat="1" applyFont="1" applyFill="1" applyBorder="1" applyAlignment="1">
      <alignment/>
    </xf>
    <xf numFmtId="202" fontId="18" fillId="0" borderId="13" xfId="0" applyNumberFormat="1" applyFont="1" applyFill="1" applyBorder="1" applyAlignment="1">
      <alignment horizontal="right"/>
    </xf>
    <xf numFmtId="202" fontId="2" fillId="0" borderId="41" xfId="0" applyNumberFormat="1" applyFont="1" applyFill="1" applyBorder="1" applyAlignment="1">
      <alignment/>
    </xf>
    <xf numFmtId="202" fontId="13" fillId="0" borderId="59" xfId="0" applyNumberFormat="1" applyFont="1" applyFill="1" applyBorder="1" applyAlignment="1">
      <alignment/>
    </xf>
    <xf numFmtId="0" fontId="6" fillId="0" borderId="60" xfId="0" applyFont="1" applyFill="1" applyBorder="1" applyAlignment="1">
      <alignment horizontal="center"/>
    </xf>
    <xf numFmtId="0" fontId="6" fillId="0" borderId="41" xfId="0" applyFont="1" applyFill="1" applyBorder="1" applyAlignment="1">
      <alignment horizontal="center"/>
    </xf>
    <xf numFmtId="0" fontId="1" fillId="0" borderId="18" xfId="0" applyFont="1" applyFill="1" applyBorder="1" applyAlignment="1">
      <alignment/>
    </xf>
    <xf numFmtId="0" fontId="1" fillId="0" borderId="41" xfId="0" applyFont="1" applyFill="1" applyBorder="1" applyAlignment="1">
      <alignment horizontal="center"/>
    </xf>
    <xf numFmtId="4" fontId="18" fillId="0" borderId="13" xfId="0" applyNumberFormat="1" applyFont="1" applyFill="1" applyBorder="1" applyAlignment="1">
      <alignment/>
    </xf>
    <xf numFmtId="4" fontId="18" fillId="0" borderId="41" xfId="0" applyNumberFormat="1" applyFont="1" applyFill="1" applyBorder="1" applyAlignment="1">
      <alignment/>
    </xf>
    <xf numFmtId="4" fontId="18" fillId="0" borderId="10" xfId="0" applyNumberFormat="1" applyFont="1" applyFill="1" applyBorder="1" applyAlignment="1">
      <alignment/>
    </xf>
    <xf numFmtId="4" fontId="18" fillId="0" borderId="10" xfId="0" applyNumberFormat="1" applyFont="1" applyFill="1" applyBorder="1" applyAlignment="1">
      <alignment horizontal="right"/>
    </xf>
    <xf numFmtId="202" fontId="13" fillId="0" borderId="17" xfId="0" applyNumberFormat="1" applyFont="1" applyFill="1" applyBorder="1" applyAlignment="1">
      <alignment/>
    </xf>
    <xf numFmtId="0" fontId="0" fillId="0" borderId="0" xfId="0" applyFont="1" applyFill="1" applyAlignment="1">
      <alignment/>
    </xf>
    <xf numFmtId="0" fontId="39" fillId="0" borderId="0" xfId="0" applyFont="1" applyFill="1" applyAlignment="1">
      <alignment horizontal="justify" wrapText="1"/>
    </xf>
    <xf numFmtId="202" fontId="13" fillId="0" borderId="59" xfId="0" applyNumberFormat="1" applyFont="1" applyFill="1" applyBorder="1" applyAlignment="1">
      <alignment/>
    </xf>
    <xf numFmtId="0" fontId="40" fillId="0" borderId="0" xfId="0" applyFont="1" applyFill="1" applyAlignment="1">
      <alignment horizontal="center" wrapText="1"/>
    </xf>
    <xf numFmtId="202" fontId="13" fillId="0" borderId="0" xfId="0" applyNumberFormat="1" applyFont="1" applyFill="1" applyBorder="1" applyAlignment="1">
      <alignment/>
    </xf>
    <xf numFmtId="202" fontId="2" fillId="0" borderId="0" xfId="0" applyNumberFormat="1" applyFont="1" applyFill="1" applyBorder="1" applyAlignment="1">
      <alignment/>
    </xf>
    <xf numFmtId="202" fontId="13" fillId="0" borderId="16" xfId="0" applyNumberFormat="1" applyFont="1" applyFill="1" applyBorder="1" applyAlignment="1">
      <alignment/>
    </xf>
    <xf numFmtId="202" fontId="13" fillId="0" borderId="61" xfId="0" applyNumberFormat="1" applyFont="1" applyFill="1" applyBorder="1" applyAlignment="1">
      <alignment/>
    </xf>
    <xf numFmtId="202" fontId="2" fillId="0" borderId="54" xfId="0" applyNumberFormat="1" applyFont="1" applyFill="1" applyBorder="1" applyAlignment="1">
      <alignment/>
    </xf>
    <xf numFmtId="0" fontId="0" fillId="0" borderId="0" xfId="0" applyFont="1" applyFill="1" applyAlignment="1">
      <alignment/>
    </xf>
    <xf numFmtId="0" fontId="17" fillId="0" borderId="0" xfId="0" applyFont="1" applyFill="1" applyAlignment="1">
      <alignment horizontal="justify" vertical="center" wrapText="1"/>
    </xf>
    <xf numFmtId="0" fontId="18" fillId="0" borderId="0" xfId="0" applyFont="1" applyFill="1" applyAlignment="1">
      <alignment/>
    </xf>
    <xf numFmtId="0" fontId="0" fillId="0" borderId="0" xfId="0" applyFont="1" applyFill="1" applyAlignment="1">
      <alignment/>
    </xf>
    <xf numFmtId="0" fontId="27" fillId="0" borderId="0" xfId="0" applyFont="1" applyFill="1" applyAlignment="1">
      <alignment horizontal="justify" wrapText="1"/>
    </xf>
    <xf numFmtId="206" fontId="0" fillId="0" borderId="0" xfId="0" applyNumberFormat="1" applyFill="1" applyAlignment="1">
      <alignment horizontal="center"/>
    </xf>
    <xf numFmtId="0" fontId="17" fillId="0" borderId="0" xfId="0" applyFont="1" applyFill="1" applyBorder="1" applyAlignment="1">
      <alignment wrapText="1"/>
    </xf>
    <xf numFmtId="0" fontId="19" fillId="0" borderId="0" xfId="0" applyFont="1" applyFill="1" applyBorder="1" applyAlignment="1">
      <alignment horizontal="center"/>
    </xf>
    <xf numFmtId="0" fontId="21" fillId="0" borderId="0" xfId="0" applyFont="1" applyFill="1" applyBorder="1" applyAlignment="1">
      <alignment horizontal="center" wrapText="1"/>
    </xf>
    <xf numFmtId="4" fontId="13" fillId="0" borderId="0" xfId="0" applyNumberFormat="1" applyFont="1" applyFill="1" applyBorder="1" applyAlignment="1">
      <alignment/>
    </xf>
    <xf numFmtId="202" fontId="0" fillId="0" borderId="0" xfId="0" applyNumberFormat="1" applyFill="1" applyAlignment="1">
      <alignment horizontal="left"/>
    </xf>
    <xf numFmtId="202" fontId="18" fillId="0" borderId="52" xfId="0" applyNumberFormat="1" applyFont="1" applyFill="1" applyBorder="1" applyAlignment="1">
      <alignment/>
    </xf>
    <xf numFmtId="0" fontId="0" fillId="0" borderId="57" xfId="0" applyFont="1" applyFill="1" applyBorder="1" applyAlignment="1">
      <alignment horizontal="left"/>
    </xf>
    <xf numFmtId="0" fontId="41" fillId="0" borderId="0" xfId="0" applyFont="1" applyFill="1" applyAlignment="1">
      <alignment wrapText="1"/>
    </xf>
    <xf numFmtId="0" fontId="20" fillId="0" borderId="36" xfId="0" applyFont="1" applyFill="1" applyBorder="1" applyAlignment="1">
      <alignment horizontal="center" wrapText="1"/>
    </xf>
    <xf numFmtId="202" fontId="13" fillId="0" borderId="36" xfId="0" applyNumberFormat="1" applyFont="1" applyFill="1" applyBorder="1" applyAlignment="1">
      <alignment/>
    </xf>
    <xf numFmtId="4" fontId="40" fillId="0" borderId="0" xfId="0" applyNumberFormat="1" applyFont="1" applyFill="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left"/>
    </xf>
    <xf numFmtId="202" fontId="18" fillId="0" borderId="41" xfId="0" applyNumberFormat="1" applyFont="1" applyFill="1" applyBorder="1" applyAlignment="1">
      <alignment horizontal="right"/>
    </xf>
    <xf numFmtId="0" fontId="9" fillId="0" borderId="22" xfId="0" applyFont="1" applyFill="1" applyBorder="1" applyAlignment="1">
      <alignment horizontal="center"/>
    </xf>
    <xf numFmtId="4" fontId="2" fillId="0" borderId="13" xfId="0" applyNumberFormat="1" applyFont="1" applyFill="1" applyBorder="1" applyAlignment="1">
      <alignment/>
    </xf>
    <xf numFmtId="0" fontId="18" fillId="0" borderId="18" xfId="0" applyFont="1" applyFill="1" applyBorder="1" applyAlignment="1">
      <alignment/>
    </xf>
    <xf numFmtId="0" fontId="18" fillId="0" borderId="23" xfId="0" applyFont="1" applyFill="1" applyBorder="1" applyAlignment="1">
      <alignment horizontal="center"/>
    </xf>
    <xf numFmtId="0" fontId="18" fillId="0" borderId="47" xfId="0" applyFont="1" applyFill="1" applyBorder="1" applyAlignment="1">
      <alignment/>
    </xf>
    <xf numFmtId="0" fontId="18" fillId="0" borderId="11" xfId="0" applyFont="1" applyFill="1" applyBorder="1" applyAlignment="1">
      <alignment horizontal="center"/>
    </xf>
    <xf numFmtId="0" fontId="18" fillId="0" borderId="24" xfId="0" applyFont="1" applyFill="1" applyBorder="1" applyAlignment="1">
      <alignment wrapText="1"/>
    </xf>
    <xf numFmtId="0" fontId="18" fillId="0" borderId="24" xfId="0" applyFont="1" applyFill="1" applyBorder="1" applyAlignment="1">
      <alignment/>
    </xf>
    <xf numFmtId="0" fontId="18" fillId="0" borderId="11" xfId="0" applyFont="1" applyFill="1" applyBorder="1" applyAlignment="1">
      <alignment/>
    </xf>
    <xf numFmtId="4" fontId="2" fillId="0" borderId="41" xfId="0" applyNumberFormat="1" applyFont="1" applyFill="1" applyBorder="1" applyAlignment="1">
      <alignment/>
    </xf>
    <xf numFmtId="0" fontId="18" fillId="0" borderId="11" xfId="0" applyFont="1" applyFill="1" applyBorder="1" applyAlignment="1">
      <alignment wrapText="1"/>
    </xf>
    <xf numFmtId="0" fontId="18" fillId="0" borderId="48" xfId="0" applyFont="1" applyFill="1" applyBorder="1" applyAlignment="1">
      <alignment/>
    </xf>
    <xf numFmtId="0" fontId="18" fillId="0" borderId="57" xfId="0" applyFont="1" applyFill="1" applyBorder="1" applyAlignment="1">
      <alignment horizontal="center"/>
    </xf>
    <xf numFmtId="0" fontId="18" fillId="0" borderId="12" xfId="0" applyFont="1" applyFill="1" applyBorder="1" applyAlignment="1">
      <alignment horizontal="center"/>
    </xf>
    <xf numFmtId="0" fontId="18" fillId="0" borderId="12" xfId="0" applyFont="1" applyFill="1" applyBorder="1" applyAlignment="1">
      <alignment wrapText="1"/>
    </xf>
    <xf numFmtId="0" fontId="18" fillId="0" borderId="12" xfId="0" applyFont="1" applyFill="1" applyBorder="1" applyAlignment="1">
      <alignment/>
    </xf>
    <xf numFmtId="0" fontId="9" fillId="0" borderId="18" xfId="0" applyFont="1" applyFill="1" applyBorder="1" applyAlignment="1">
      <alignment horizontal="center"/>
    </xf>
    <xf numFmtId="0" fontId="18" fillId="0" borderId="10" xfId="0" applyFont="1" applyFill="1" applyBorder="1" applyAlignment="1">
      <alignment/>
    </xf>
    <xf numFmtId="0" fontId="18" fillId="0" borderId="48" xfId="0" applyFont="1" applyFill="1" applyBorder="1" applyAlignment="1">
      <alignment wrapText="1"/>
    </xf>
    <xf numFmtId="0" fontId="18" fillId="0" borderId="23" xfId="0" applyFont="1" applyFill="1" applyBorder="1" applyAlignment="1">
      <alignment/>
    </xf>
    <xf numFmtId="0" fontId="18" fillId="0" borderId="29" xfId="0" applyFont="1" applyFill="1" applyBorder="1" applyAlignment="1">
      <alignment horizontal="center"/>
    </xf>
    <xf numFmtId="0" fontId="18" fillId="0" borderId="62" xfId="0" applyFont="1" applyFill="1" applyBorder="1" applyAlignment="1">
      <alignment/>
    </xf>
    <xf numFmtId="0" fontId="18" fillId="0" borderId="31" xfId="0" applyFont="1" applyFill="1" applyBorder="1" applyAlignment="1">
      <alignment horizontal="center"/>
    </xf>
    <xf numFmtId="0" fontId="9" fillId="0" borderId="0" xfId="0" applyFont="1" applyFill="1" applyBorder="1" applyAlignment="1">
      <alignment horizontal="center"/>
    </xf>
    <xf numFmtId="0" fontId="18" fillId="0" borderId="11" xfId="0" applyFont="1" applyFill="1" applyBorder="1" applyAlignment="1">
      <alignment horizontal="left"/>
    </xf>
    <xf numFmtId="0" fontId="18" fillId="0" borderId="40" xfId="0" applyFont="1" applyFill="1" applyBorder="1" applyAlignment="1">
      <alignment horizontal="left"/>
    </xf>
    <xf numFmtId="0" fontId="18" fillId="0" borderId="32" xfId="0" applyFont="1" applyFill="1" applyBorder="1" applyAlignment="1">
      <alignment horizontal="center"/>
    </xf>
    <xf numFmtId="0" fontId="9" fillId="0" borderId="23" xfId="0" applyFont="1" applyFill="1" applyBorder="1" applyAlignment="1">
      <alignment horizontal="center"/>
    </xf>
    <xf numFmtId="0" fontId="18" fillId="0" borderId="11" xfId="0" applyFont="1" applyFill="1" applyBorder="1" applyAlignment="1">
      <alignment horizontal="left" wrapText="1"/>
    </xf>
    <xf numFmtId="202" fontId="18" fillId="0" borderId="10" xfId="0" applyNumberFormat="1" applyFont="1" applyFill="1" applyBorder="1" applyAlignment="1">
      <alignment horizontal="right"/>
    </xf>
    <xf numFmtId="0" fontId="18" fillId="33" borderId="11" xfId="0" applyFont="1" applyFill="1" applyBorder="1" applyAlignment="1">
      <alignment horizontal="center"/>
    </xf>
    <xf numFmtId="0" fontId="18" fillId="33" borderId="40" xfId="0" applyFont="1" applyFill="1" applyBorder="1" applyAlignment="1">
      <alignment horizontal="left"/>
    </xf>
    <xf numFmtId="202" fontId="18" fillId="33" borderId="10" xfId="0" applyNumberFormat="1" applyFont="1" applyFill="1" applyBorder="1" applyAlignment="1">
      <alignment/>
    </xf>
    <xf numFmtId="202" fontId="20" fillId="0" borderId="59" xfId="0" applyNumberFormat="1" applyFont="1" applyFill="1" applyBorder="1" applyAlignment="1">
      <alignment/>
    </xf>
    <xf numFmtId="202" fontId="9" fillId="0" borderId="41" xfId="0" applyNumberFormat="1" applyFont="1" applyFill="1" applyBorder="1" applyAlignment="1">
      <alignment/>
    </xf>
    <xf numFmtId="208" fontId="38" fillId="0" borderId="0" xfId="0" applyNumberFormat="1" applyFont="1" applyFill="1" applyAlignment="1">
      <alignment horizontal="right"/>
    </xf>
    <xf numFmtId="208" fontId="37" fillId="0" borderId="0" xfId="0" applyNumberFormat="1" applyFont="1" applyFill="1" applyAlignment="1">
      <alignment horizontal="right"/>
    </xf>
    <xf numFmtId="202" fontId="38" fillId="0" borderId="0" xfId="0" applyNumberFormat="1" applyFont="1" applyFill="1" applyBorder="1" applyAlignment="1">
      <alignment/>
    </xf>
    <xf numFmtId="4" fontId="43" fillId="0" borderId="59" xfId="0" applyNumberFormat="1" applyFont="1" applyFill="1" applyBorder="1" applyAlignment="1">
      <alignment/>
    </xf>
    <xf numFmtId="0" fontId="39" fillId="0" borderId="0" xfId="0" applyFont="1" applyFill="1" applyAlignment="1">
      <alignment horizontal="center" wrapText="1"/>
    </xf>
    <xf numFmtId="0" fontId="40" fillId="0" borderId="0" xfId="0" applyFont="1" applyFill="1" applyAlignment="1">
      <alignment horizontal="center"/>
    </xf>
    <xf numFmtId="0" fontId="0" fillId="0" borderId="0" xfId="0" applyFont="1" applyFill="1" applyAlignment="1">
      <alignment horizontal="center"/>
    </xf>
    <xf numFmtId="202" fontId="0" fillId="0" borderId="0" xfId="0" applyNumberFormat="1" applyFont="1" applyFill="1" applyAlignment="1">
      <alignment/>
    </xf>
    <xf numFmtId="202" fontId="21" fillId="0" borderId="63" xfId="0" applyNumberFormat="1" applyFont="1" applyFill="1" applyBorder="1" applyAlignment="1">
      <alignment/>
    </xf>
    <xf numFmtId="4" fontId="3" fillId="0" borderId="18" xfId="0" applyNumberFormat="1" applyFont="1" applyFill="1" applyBorder="1" applyAlignment="1">
      <alignment/>
    </xf>
    <xf numFmtId="0" fontId="40" fillId="0" borderId="0" xfId="0" applyFont="1" applyFill="1" applyAlignment="1">
      <alignment horizontal="justify" wrapText="1"/>
    </xf>
    <xf numFmtId="208" fontId="40" fillId="0" borderId="0" xfId="0" applyNumberFormat="1" applyFont="1" applyFill="1" applyAlignment="1">
      <alignment horizontal="right"/>
    </xf>
    <xf numFmtId="208" fontId="39" fillId="0" borderId="0" xfId="0" applyNumberFormat="1" applyFont="1" applyFill="1" applyAlignment="1">
      <alignment horizontal="right"/>
    </xf>
    <xf numFmtId="3" fontId="0" fillId="0" borderId="18" xfId="0" applyNumberFormat="1" applyFill="1" applyBorder="1" applyAlignment="1">
      <alignment/>
    </xf>
    <xf numFmtId="0" fontId="20" fillId="0" borderId="64" xfId="0" applyFont="1" applyFill="1" applyBorder="1" applyAlignment="1">
      <alignment horizontal="center" wrapText="1"/>
    </xf>
    <xf numFmtId="0" fontId="17" fillId="0" borderId="64" xfId="0" applyFont="1" applyFill="1" applyBorder="1" applyAlignment="1">
      <alignment wrapText="1"/>
    </xf>
    <xf numFmtId="202" fontId="13" fillId="0" borderId="64" xfId="0" applyNumberFormat="1" applyFont="1" applyFill="1" applyBorder="1" applyAlignment="1">
      <alignment/>
    </xf>
    <xf numFmtId="0" fontId="18" fillId="0" borderId="57" xfId="0" applyFont="1" applyFill="1" applyBorder="1" applyAlignment="1">
      <alignment/>
    </xf>
    <xf numFmtId="0" fontId="48" fillId="0" borderId="0" xfId="0" applyFont="1" applyFill="1" applyBorder="1" applyAlignment="1">
      <alignment horizontal="center"/>
    </xf>
    <xf numFmtId="202" fontId="49" fillId="0" borderId="41" xfId="0" applyNumberFormat="1" applyFont="1" applyFill="1" applyBorder="1" applyAlignment="1">
      <alignment/>
    </xf>
    <xf numFmtId="0" fontId="50" fillId="0" borderId="11" xfId="0" applyFont="1" applyFill="1" applyBorder="1" applyAlignment="1">
      <alignment/>
    </xf>
    <xf numFmtId="202" fontId="50" fillId="0" borderId="10" xfId="0" applyNumberFormat="1" applyFont="1" applyFill="1" applyBorder="1" applyAlignment="1">
      <alignment/>
    </xf>
    <xf numFmtId="0" fontId="50" fillId="0" borderId="11" xfId="0" applyFont="1" applyFill="1" applyBorder="1" applyAlignment="1">
      <alignment wrapText="1"/>
    </xf>
    <xf numFmtId="0" fontId="50" fillId="0" borderId="40" xfId="0" applyFont="1" applyFill="1" applyBorder="1" applyAlignment="1">
      <alignment horizontal="left"/>
    </xf>
    <xf numFmtId="0" fontId="48" fillId="0" borderId="23" xfId="0" applyFont="1" applyFill="1" applyBorder="1" applyAlignment="1">
      <alignment horizontal="center"/>
    </xf>
    <xf numFmtId="0" fontId="50" fillId="0" borderId="23" xfId="0" applyFont="1" applyFill="1" applyBorder="1" applyAlignment="1">
      <alignment/>
    </xf>
    <xf numFmtId="0" fontId="48" fillId="0" borderId="0" xfId="0" applyFont="1" applyFill="1" applyBorder="1" applyAlignment="1">
      <alignment horizontal="center" wrapText="1"/>
    </xf>
    <xf numFmtId="0" fontId="50" fillId="0" borderId="11" xfId="0" applyFont="1" applyFill="1" applyBorder="1" applyAlignment="1">
      <alignment horizontal="left" wrapText="1"/>
    </xf>
    <xf numFmtId="0" fontId="50" fillId="0" borderId="11" xfId="0" applyFont="1" applyFill="1" applyBorder="1" applyAlignment="1">
      <alignment horizontal="left"/>
    </xf>
    <xf numFmtId="202" fontId="50" fillId="0" borderId="10" xfId="0" applyNumberFormat="1" applyFont="1" applyFill="1" applyBorder="1" applyAlignment="1">
      <alignment horizontal="right"/>
    </xf>
    <xf numFmtId="0" fontId="0" fillId="0" borderId="0" xfId="0" applyFont="1" applyFill="1" applyAlignment="1">
      <alignment wrapText="1"/>
    </xf>
    <xf numFmtId="0" fontId="0" fillId="0" borderId="11" xfId="0" applyFont="1" applyFill="1" applyBorder="1" applyAlignment="1">
      <alignment wrapText="1"/>
    </xf>
    <xf numFmtId="0" fontId="0" fillId="0" borderId="23" xfId="0" applyFont="1" applyFill="1" applyBorder="1" applyAlignment="1">
      <alignment wrapText="1"/>
    </xf>
    <xf numFmtId="202" fontId="0" fillId="0" borderId="0" xfId="0" applyNumberFormat="1" applyFont="1" applyFill="1" applyBorder="1" applyAlignment="1">
      <alignment/>
    </xf>
    <xf numFmtId="0" fontId="18" fillId="0" borderId="0" xfId="0" applyFont="1" applyFill="1" applyAlignment="1">
      <alignment horizontal="center"/>
    </xf>
    <xf numFmtId="202" fontId="18" fillId="0" borderId="0" xfId="0" applyNumberFormat="1" applyFont="1" applyFill="1" applyAlignment="1">
      <alignment/>
    </xf>
    <xf numFmtId="0" fontId="92" fillId="0" borderId="0" xfId="0" applyFont="1" applyFill="1" applyAlignment="1">
      <alignment/>
    </xf>
    <xf numFmtId="0" fontId="93" fillId="0" borderId="0" xfId="0" applyFont="1" applyFill="1" applyAlignment="1">
      <alignment/>
    </xf>
    <xf numFmtId="0" fontId="92" fillId="0" borderId="0" xfId="0" applyFont="1" applyFill="1" applyAlignment="1">
      <alignment/>
    </xf>
    <xf numFmtId="0" fontId="94" fillId="0" borderId="0" xfId="0" applyFont="1" applyFill="1" applyAlignment="1">
      <alignment horizontal="right"/>
    </xf>
    <xf numFmtId="0" fontId="95" fillId="0" borderId="0" xfId="0" applyFont="1" applyFill="1" applyAlignment="1">
      <alignment horizontal="center" vertical="center"/>
    </xf>
    <xf numFmtId="0" fontId="96" fillId="0" borderId="0" xfId="0" applyFont="1" applyFill="1" applyAlignment="1">
      <alignment/>
    </xf>
    <xf numFmtId="0" fontId="97" fillId="0" borderId="0" xfId="0" applyFont="1" applyFill="1" applyAlignment="1">
      <alignment wrapText="1"/>
    </xf>
    <xf numFmtId="202" fontId="50" fillId="0" borderId="13" xfId="0" applyNumberFormat="1" applyFont="1" applyFill="1" applyBorder="1" applyAlignment="1">
      <alignment horizontal="right"/>
    </xf>
    <xf numFmtId="206" fontId="0" fillId="0" borderId="32" xfId="0" applyNumberFormat="1" applyFill="1" applyBorder="1" applyAlignment="1">
      <alignment horizontal="center"/>
    </xf>
    <xf numFmtId="4" fontId="20" fillId="0" borderId="59" xfId="0" applyNumberFormat="1" applyFont="1" applyFill="1" applyBorder="1" applyAlignment="1">
      <alignment/>
    </xf>
    <xf numFmtId="0" fontId="0" fillId="0" borderId="65" xfId="0" applyFont="1" applyFill="1" applyBorder="1" applyAlignment="1">
      <alignment horizontal="center"/>
    </xf>
    <xf numFmtId="0" fontId="0" fillId="0" borderId="65" xfId="0" applyFont="1" applyFill="1" applyBorder="1" applyAlignment="1">
      <alignment horizontal="left"/>
    </xf>
    <xf numFmtId="0" fontId="0" fillId="0" borderId="49" xfId="0" applyFont="1" applyFill="1" applyBorder="1" applyAlignment="1">
      <alignment horizontal="center"/>
    </xf>
    <xf numFmtId="0" fontId="9" fillId="0" borderId="49" xfId="0" applyFont="1" applyFill="1" applyBorder="1" applyAlignment="1">
      <alignment horizontal="center"/>
    </xf>
    <xf numFmtId="202" fontId="18" fillId="0" borderId="53" xfId="0" applyNumberFormat="1" applyFont="1" applyFill="1" applyBorder="1" applyAlignment="1">
      <alignment horizontal="right"/>
    </xf>
    <xf numFmtId="202" fontId="2" fillId="0" borderId="13" xfId="0" applyNumberFormat="1" applyFont="1" applyFill="1" applyBorder="1" applyAlignment="1">
      <alignment/>
    </xf>
    <xf numFmtId="0" fontId="0" fillId="0" borderId="12" xfId="0" applyFont="1" applyFill="1" applyBorder="1" applyAlignment="1">
      <alignment/>
    </xf>
    <xf numFmtId="202" fontId="2" fillId="0" borderId="53" xfId="0" applyNumberFormat="1" applyFont="1" applyFill="1" applyBorder="1" applyAlignment="1">
      <alignment/>
    </xf>
    <xf numFmtId="0" fontId="0" fillId="0" borderId="23" xfId="0" applyFont="1" applyFill="1" applyBorder="1" applyAlignment="1">
      <alignment horizontal="left"/>
    </xf>
    <xf numFmtId="0" fontId="0" fillId="0" borderId="57" xfId="0" applyFont="1" applyFill="1" applyBorder="1" applyAlignment="1">
      <alignment/>
    </xf>
    <xf numFmtId="0" fontId="1" fillId="0" borderId="57" xfId="0" applyFont="1" applyFill="1" applyBorder="1" applyAlignment="1">
      <alignment horizontal="center"/>
    </xf>
    <xf numFmtId="0" fontId="0" fillId="0" borderId="24" xfId="0" applyFont="1" applyFill="1" applyBorder="1" applyAlignment="1">
      <alignment/>
    </xf>
    <xf numFmtId="0" fontId="1" fillId="0" borderId="47" xfId="0" applyFont="1" applyFill="1" applyBorder="1" applyAlignment="1">
      <alignment horizontal="center"/>
    </xf>
    <xf numFmtId="202" fontId="2" fillId="0" borderId="13" xfId="0" applyNumberFormat="1" applyFont="1" applyFill="1" applyBorder="1" applyAlignment="1">
      <alignment horizontal="right"/>
    </xf>
    <xf numFmtId="202" fontId="18" fillId="0" borderId="53" xfId="0" applyNumberFormat="1" applyFont="1" applyFill="1" applyBorder="1" applyAlignment="1">
      <alignment horizontal="right"/>
    </xf>
    <xf numFmtId="202" fontId="2" fillId="0" borderId="53" xfId="0" applyNumberFormat="1" applyFont="1" applyFill="1" applyBorder="1" applyAlignment="1">
      <alignment horizontal="right"/>
    </xf>
    <xf numFmtId="0" fontId="0" fillId="0" borderId="51" xfId="0" applyFill="1" applyBorder="1" applyAlignment="1">
      <alignment horizontal="center"/>
    </xf>
    <xf numFmtId="202" fontId="2" fillId="0" borderId="53" xfId="0" applyNumberFormat="1" applyFont="1" applyFill="1" applyBorder="1" applyAlignment="1">
      <alignment/>
    </xf>
    <xf numFmtId="0" fontId="0" fillId="0" borderId="66" xfId="0" applyFont="1" applyFill="1" applyBorder="1" applyAlignment="1">
      <alignment horizontal="left"/>
    </xf>
    <xf numFmtId="0" fontId="3" fillId="0" borderId="23" xfId="0" applyFont="1" applyFill="1" applyBorder="1" applyAlignment="1">
      <alignment horizontal="center"/>
    </xf>
    <xf numFmtId="202" fontId="18" fillId="0" borderId="10" xfId="0" applyNumberFormat="1" applyFont="1" applyFill="1" applyBorder="1" applyAlignment="1">
      <alignment horizontal="right"/>
    </xf>
    <xf numFmtId="202" fontId="1" fillId="0" borderId="0" xfId="0" applyNumberFormat="1" applyFont="1" applyFill="1" applyAlignment="1">
      <alignment/>
    </xf>
    <xf numFmtId="0" fontId="1" fillId="0" borderId="0" xfId="0" applyFont="1" applyFill="1" applyAlignment="1">
      <alignment/>
    </xf>
    <xf numFmtId="0" fontId="1" fillId="0" borderId="32" xfId="0" applyFont="1" applyFill="1" applyBorder="1" applyAlignment="1">
      <alignment/>
    </xf>
    <xf numFmtId="202" fontId="18" fillId="0" borderId="10" xfId="0" applyNumberFormat="1" applyFont="1" applyFill="1" applyBorder="1" applyAlignment="1">
      <alignment wrapText="1"/>
    </xf>
    <xf numFmtId="0" fontId="0" fillId="0" borderId="11" xfId="0" applyFont="1" applyFill="1" applyBorder="1" applyAlignment="1">
      <alignment horizontal="left" wrapText="1"/>
    </xf>
    <xf numFmtId="202" fontId="18" fillId="0" borderId="67" xfId="0" applyNumberFormat="1" applyFont="1" applyFill="1" applyBorder="1" applyAlignment="1">
      <alignment horizontal="right"/>
    </xf>
    <xf numFmtId="202" fontId="2" fillId="0" borderId="68" xfId="0" applyNumberFormat="1" applyFont="1" applyFill="1" applyBorder="1" applyAlignment="1">
      <alignment/>
    </xf>
    <xf numFmtId="202" fontId="18" fillId="0" borderId="10" xfId="0" applyNumberFormat="1" applyFont="1" applyFill="1" applyBorder="1" applyAlignment="1">
      <alignment/>
    </xf>
    <xf numFmtId="202" fontId="2" fillId="0" borderId="59" xfId="0" applyNumberFormat="1" applyFont="1" applyFill="1" applyBorder="1" applyAlignment="1">
      <alignment/>
    </xf>
    <xf numFmtId="4" fontId="18" fillId="0" borderId="13" xfId="0" applyNumberFormat="1" applyFont="1" applyFill="1" applyBorder="1" applyAlignment="1">
      <alignment/>
    </xf>
    <xf numFmtId="4" fontId="2" fillId="0" borderId="13" xfId="0" applyNumberFormat="1" applyFont="1" applyFill="1" applyBorder="1" applyAlignment="1">
      <alignment/>
    </xf>
    <xf numFmtId="4" fontId="18" fillId="0" borderId="10" xfId="0" applyNumberFormat="1" applyFont="1" applyFill="1" applyBorder="1" applyAlignment="1">
      <alignment/>
    </xf>
    <xf numFmtId="206" fontId="1" fillId="0" borderId="23" xfId="0" applyNumberFormat="1" applyFont="1" applyFill="1" applyBorder="1" applyAlignment="1">
      <alignment horizontal="center"/>
    </xf>
    <xf numFmtId="0" fontId="50" fillId="0" borderId="24" xfId="0" applyFont="1" applyFill="1" applyBorder="1" applyAlignment="1">
      <alignment wrapText="1"/>
    </xf>
    <xf numFmtId="0" fontId="0" fillId="0" borderId="28" xfId="0" applyFill="1" applyBorder="1" applyAlignment="1">
      <alignment/>
    </xf>
    <xf numFmtId="0" fontId="0" fillId="0" borderId="15" xfId="0" applyFill="1" applyBorder="1" applyAlignment="1">
      <alignment horizontal="center"/>
    </xf>
    <xf numFmtId="0" fontId="1" fillId="0" borderId="16" xfId="0" applyFont="1" applyFill="1" applyBorder="1" applyAlignment="1">
      <alignment horizontal="center"/>
    </xf>
    <xf numFmtId="0" fontId="0" fillId="0" borderId="69" xfId="0" applyFill="1" applyBorder="1" applyAlignment="1">
      <alignment horizontal="center"/>
    </xf>
    <xf numFmtId="206" fontId="0" fillId="0" borderId="69" xfId="0" applyNumberFormat="1" applyFont="1" applyFill="1" applyBorder="1" applyAlignment="1">
      <alignment horizontal="center"/>
    </xf>
    <xf numFmtId="202" fontId="13" fillId="0" borderId="17" xfId="0" applyNumberFormat="1" applyFont="1" applyFill="1" applyBorder="1" applyAlignment="1">
      <alignment/>
    </xf>
    <xf numFmtId="0" fontId="1" fillId="0" borderId="23" xfId="0" applyFont="1" applyFill="1" applyBorder="1" applyAlignment="1">
      <alignment/>
    </xf>
    <xf numFmtId="0" fontId="0" fillId="0" borderId="16" xfId="0" applyFill="1" applyBorder="1" applyAlignment="1">
      <alignment/>
    </xf>
    <xf numFmtId="0" fontId="0" fillId="0" borderId="69" xfId="0" applyFill="1" applyBorder="1" applyAlignment="1">
      <alignment/>
    </xf>
    <xf numFmtId="202" fontId="18" fillId="0" borderId="17" xfId="0" applyNumberFormat="1" applyFont="1" applyFill="1" applyBorder="1" applyAlignment="1">
      <alignment/>
    </xf>
    <xf numFmtId="202" fontId="18" fillId="0" borderId="70" xfId="0" applyNumberFormat="1" applyFont="1" applyFill="1" applyBorder="1" applyAlignment="1">
      <alignment/>
    </xf>
    <xf numFmtId="0" fontId="1" fillId="0" borderId="57" xfId="0" applyFont="1" applyFill="1" applyBorder="1" applyAlignment="1">
      <alignment/>
    </xf>
    <xf numFmtId="0" fontId="0" fillId="0" borderId="15" xfId="0" applyFill="1" applyBorder="1" applyAlignment="1">
      <alignment/>
    </xf>
    <xf numFmtId="0" fontId="3" fillId="0" borderId="48" xfId="0" applyFont="1" applyFill="1" applyBorder="1" applyAlignment="1">
      <alignment horizontal="center" wrapText="1"/>
    </xf>
    <xf numFmtId="0" fontId="0" fillId="0" borderId="69" xfId="0" applyFont="1" applyFill="1" applyBorder="1" applyAlignment="1">
      <alignment/>
    </xf>
    <xf numFmtId="202" fontId="18" fillId="0" borderId="70" xfId="0" applyNumberFormat="1" applyFont="1" applyFill="1" applyBorder="1" applyAlignment="1">
      <alignment horizontal="right"/>
    </xf>
    <xf numFmtId="206" fontId="0" fillId="0" borderId="15" xfId="0" applyNumberFormat="1" applyFont="1" applyFill="1" applyBorder="1" applyAlignment="1">
      <alignment horizontal="center"/>
    </xf>
    <xf numFmtId="0" fontId="0" fillId="0" borderId="16" xfId="0" applyFill="1" applyBorder="1" applyAlignment="1">
      <alignment horizontal="center"/>
    </xf>
    <xf numFmtId="202" fontId="18" fillId="0" borderId="17" xfId="0" applyNumberFormat="1" applyFont="1" applyFill="1" applyBorder="1" applyAlignment="1">
      <alignment horizontal="right"/>
    </xf>
    <xf numFmtId="0" fontId="0" fillId="0" borderId="15" xfId="0" applyFont="1" applyFill="1" applyBorder="1" applyAlignment="1">
      <alignment/>
    </xf>
    <xf numFmtId="0" fontId="3" fillId="0" borderId="71" xfId="0" applyFont="1" applyFill="1" applyBorder="1" applyAlignment="1">
      <alignment horizontal="center"/>
    </xf>
    <xf numFmtId="202" fontId="2" fillId="0" borderId="62" xfId="0" applyNumberFormat="1" applyFont="1" applyFill="1" applyBorder="1" applyAlignment="1">
      <alignment/>
    </xf>
    <xf numFmtId="0" fontId="3" fillId="0" borderId="29" xfId="0" applyFont="1" applyFill="1" applyBorder="1" applyAlignment="1">
      <alignment horizontal="center"/>
    </xf>
    <xf numFmtId="202" fontId="2" fillId="0" borderId="72" xfId="0" applyNumberFormat="1" applyFont="1" applyFill="1" applyBorder="1" applyAlignment="1">
      <alignment/>
    </xf>
    <xf numFmtId="0" fontId="0" fillId="0" borderId="31" xfId="0" applyFont="1" applyFill="1" applyBorder="1" applyAlignment="1">
      <alignment/>
    </xf>
    <xf numFmtId="0" fontId="3" fillId="0" borderId="58" xfId="0" applyFont="1" applyFill="1" applyBorder="1" applyAlignment="1">
      <alignment horizontal="center"/>
    </xf>
    <xf numFmtId="0" fontId="0" fillId="0" borderId="73" xfId="0" applyFill="1" applyBorder="1" applyAlignment="1">
      <alignment horizontal="center"/>
    </xf>
    <xf numFmtId="0" fontId="7" fillId="0" borderId="74" xfId="0" applyFont="1" applyFill="1" applyBorder="1" applyAlignment="1">
      <alignment horizontal="center"/>
    </xf>
    <xf numFmtId="0" fontId="0" fillId="0" borderId="63" xfId="0" applyFont="1" applyFill="1" applyBorder="1" applyAlignment="1">
      <alignment/>
    </xf>
    <xf numFmtId="0" fontId="3" fillId="0" borderId="28" xfId="0" applyFont="1" applyFill="1" applyBorder="1" applyAlignment="1">
      <alignment horizontal="center"/>
    </xf>
    <xf numFmtId="0" fontId="50" fillId="0" borderId="69" xfId="0" applyFont="1" applyFill="1" applyBorder="1" applyAlignment="1">
      <alignment/>
    </xf>
    <xf numFmtId="202" fontId="50" fillId="0" borderId="70" xfId="0" applyNumberFormat="1" applyFont="1" applyFill="1" applyBorder="1" applyAlignment="1">
      <alignment/>
    </xf>
    <xf numFmtId="202" fontId="49" fillId="0" borderId="13" xfId="0" applyNumberFormat="1" applyFont="1" applyFill="1" applyBorder="1" applyAlignment="1">
      <alignment/>
    </xf>
    <xf numFmtId="0" fontId="50" fillId="0" borderId="75" xfId="0" applyFont="1" applyFill="1" applyBorder="1" applyAlignment="1">
      <alignment horizontal="left"/>
    </xf>
    <xf numFmtId="0" fontId="50" fillId="0" borderId="15" xfId="0" applyFont="1" applyFill="1" applyBorder="1" applyAlignment="1">
      <alignment/>
    </xf>
    <xf numFmtId="0" fontId="0" fillId="0" borderId="69" xfId="0" applyFont="1" applyFill="1" applyBorder="1" applyAlignment="1">
      <alignment wrapText="1"/>
    </xf>
    <xf numFmtId="0" fontId="50" fillId="0" borderId="69" xfId="0" applyFont="1" applyFill="1" applyBorder="1" applyAlignment="1">
      <alignment horizontal="left"/>
    </xf>
    <xf numFmtId="0" fontId="0" fillId="0" borderId="69" xfId="0" applyFont="1" applyFill="1" applyBorder="1" applyAlignment="1">
      <alignment horizontal="center"/>
    </xf>
    <xf numFmtId="202" fontId="50" fillId="0" borderId="70" xfId="0" applyNumberFormat="1" applyFont="1" applyFill="1" applyBorder="1" applyAlignment="1">
      <alignment horizontal="right"/>
    </xf>
    <xf numFmtId="0" fontId="0" fillId="0" borderId="14" xfId="0" applyFill="1" applyBorder="1" applyAlignment="1">
      <alignment/>
    </xf>
    <xf numFmtId="206" fontId="0" fillId="0" borderId="75" xfId="0" applyNumberFormat="1" applyFont="1" applyFill="1" applyBorder="1" applyAlignment="1">
      <alignment horizontal="center"/>
    </xf>
    <xf numFmtId="0" fontId="0" fillId="0" borderId="76" xfId="0" applyFill="1" applyBorder="1" applyAlignment="1">
      <alignment horizontal="center"/>
    </xf>
    <xf numFmtId="0" fontId="3" fillId="0" borderId="23" xfId="0" applyFont="1" applyFill="1" applyBorder="1" applyAlignment="1">
      <alignment horizontal="center" wrapText="1"/>
    </xf>
    <xf numFmtId="0" fontId="0" fillId="0" borderId="77" xfId="0" applyFont="1" applyFill="1" applyBorder="1" applyAlignment="1">
      <alignment horizontal="center"/>
    </xf>
    <xf numFmtId="0" fontId="0" fillId="0" borderId="15" xfId="0" applyFont="1" applyFill="1" applyBorder="1" applyAlignment="1">
      <alignment horizontal="left"/>
    </xf>
    <xf numFmtId="202" fontId="18" fillId="0" borderId="69" xfId="0" applyNumberFormat="1" applyFont="1" applyFill="1" applyBorder="1" applyAlignment="1">
      <alignment/>
    </xf>
    <xf numFmtId="202" fontId="2" fillId="0" borderId="13" xfId="0" applyNumberFormat="1" applyFont="1" applyFill="1" applyBorder="1" applyAlignment="1">
      <alignment wrapText="1"/>
    </xf>
    <xf numFmtId="0" fontId="0" fillId="0" borderId="16" xfId="0" applyFont="1" applyFill="1" applyBorder="1" applyAlignment="1">
      <alignment horizontal="center"/>
    </xf>
    <xf numFmtId="202" fontId="18" fillId="0" borderId="70" xfId="0" applyNumberFormat="1" applyFont="1" applyFill="1" applyBorder="1" applyAlignment="1">
      <alignment wrapText="1"/>
    </xf>
    <xf numFmtId="0" fontId="3" fillId="0" borderId="48" xfId="0" applyFont="1" applyFill="1" applyBorder="1" applyAlignment="1">
      <alignment horizontal="center"/>
    </xf>
    <xf numFmtId="0" fontId="0" fillId="0" borderId="15" xfId="0" applyFont="1" applyFill="1" applyBorder="1" applyAlignment="1">
      <alignment horizontal="center"/>
    </xf>
    <xf numFmtId="205" fontId="8" fillId="0" borderId="23" xfId="0" applyNumberFormat="1" applyFont="1" applyFill="1" applyBorder="1" applyAlignment="1">
      <alignment horizontal="center"/>
    </xf>
    <xf numFmtId="0" fontId="0" fillId="0" borderId="23" xfId="0" applyFont="1" applyFill="1" applyBorder="1" applyAlignment="1">
      <alignment horizontal="center"/>
    </xf>
    <xf numFmtId="206" fontId="0" fillId="0" borderId="49" xfId="0" applyNumberFormat="1" applyFont="1" applyFill="1" applyBorder="1" applyAlignment="1">
      <alignment horizontal="center"/>
    </xf>
    <xf numFmtId="0" fontId="0" fillId="0" borderId="65" xfId="0" applyFont="1" applyFill="1" applyBorder="1" applyAlignment="1">
      <alignment horizontal="left" wrapText="1"/>
    </xf>
    <xf numFmtId="0" fontId="6" fillId="0" borderId="42" xfId="0" applyFont="1" applyFill="1" applyBorder="1" applyAlignment="1">
      <alignment/>
    </xf>
    <xf numFmtId="0" fontId="0" fillId="0" borderId="43" xfId="0" applyFill="1" applyBorder="1" applyAlignment="1">
      <alignment/>
    </xf>
    <xf numFmtId="0" fontId="1" fillId="0" borderId="29" xfId="0" applyFont="1" applyFill="1" applyBorder="1" applyAlignment="1">
      <alignment horizontal="center"/>
    </xf>
    <xf numFmtId="4" fontId="18" fillId="0" borderId="17" xfId="0" applyNumberFormat="1" applyFont="1" applyFill="1" applyBorder="1" applyAlignment="1">
      <alignment/>
    </xf>
    <xf numFmtId="4" fontId="2" fillId="0" borderId="13" xfId="0" applyNumberFormat="1" applyFont="1" applyFill="1" applyBorder="1" applyAlignment="1">
      <alignment horizontal="right"/>
    </xf>
    <xf numFmtId="4" fontId="18" fillId="0" borderId="70" xfId="0" applyNumberFormat="1" applyFont="1" applyFill="1" applyBorder="1" applyAlignment="1">
      <alignment/>
    </xf>
    <xf numFmtId="4" fontId="18" fillId="0" borderId="70" xfId="0" applyNumberFormat="1" applyFont="1" applyFill="1" applyBorder="1" applyAlignment="1">
      <alignment horizontal="right"/>
    </xf>
    <xf numFmtId="4" fontId="18" fillId="0" borderId="45" xfId="0" applyNumberFormat="1" applyFont="1" applyFill="1" applyBorder="1" applyAlignment="1">
      <alignment horizontal="right"/>
    </xf>
    <xf numFmtId="0" fontId="0" fillId="0" borderId="34" xfId="0" applyFill="1" applyBorder="1" applyAlignment="1">
      <alignment/>
    </xf>
    <xf numFmtId="0" fontId="1" fillId="0" borderId="35" xfId="0" applyFont="1" applyFill="1" applyBorder="1" applyAlignment="1">
      <alignment horizontal="center"/>
    </xf>
    <xf numFmtId="0" fontId="4" fillId="0" borderId="71" xfId="0" applyFont="1" applyFill="1" applyBorder="1" applyAlignment="1">
      <alignment horizontal="center"/>
    </xf>
    <xf numFmtId="0" fontId="4" fillId="0" borderId="29" xfId="0" applyFont="1" applyFill="1" applyBorder="1" applyAlignment="1">
      <alignment horizontal="center"/>
    </xf>
    <xf numFmtId="202" fontId="18" fillId="0" borderId="39" xfId="0" applyNumberFormat="1" applyFont="1" applyFill="1" applyBorder="1" applyAlignment="1">
      <alignment horizontal="right"/>
    </xf>
    <xf numFmtId="202" fontId="2" fillId="0" borderId="62" xfId="0" applyNumberFormat="1" applyFont="1" applyFill="1" applyBorder="1" applyAlignment="1">
      <alignment/>
    </xf>
    <xf numFmtId="0" fontId="0" fillId="0" borderId="65" xfId="0" applyFill="1" applyBorder="1" applyAlignment="1">
      <alignment horizontal="center"/>
    </xf>
    <xf numFmtId="202" fontId="18" fillId="0" borderId="67" xfId="0" applyNumberFormat="1" applyFont="1" applyFill="1" applyBorder="1" applyAlignment="1">
      <alignment/>
    </xf>
    <xf numFmtId="0" fontId="0" fillId="0" borderId="65" xfId="0" applyFont="1" applyFill="1" applyBorder="1" applyAlignment="1">
      <alignment/>
    </xf>
    <xf numFmtId="202" fontId="18" fillId="0" borderId="67" xfId="0" applyNumberFormat="1" applyFont="1" applyFill="1" applyBorder="1" applyAlignment="1">
      <alignment horizontal="right"/>
    </xf>
    <xf numFmtId="0" fontId="3" fillId="0" borderId="47" xfId="0" applyFont="1" applyFill="1" applyBorder="1" applyAlignment="1">
      <alignment horizontal="center"/>
    </xf>
    <xf numFmtId="0" fontId="6" fillId="0" borderId="28" xfId="0" applyFont="1" applyFill="1" applyBorder="1" applyAlignment="1">
      <alignment/>
    </xf>
    <xf numFmtId="0" fontId="0" fillId="0" borderId="16" xfId="0" applyFont="1" applyFill="1" applyBorder="1" applyAlignment="1">
      <alignment/>
    </xf>
    <xf numFmtId="206" fontId="0" fillId="0" borderId="65" xfId="0" applyNumberFormat="1" applyFont="1" applyFill="1" applyBorder="1" applyAlignment="1">
      <alignment horizontal="center"/>
    </xf>
    <xf numFmtId="0" fontId="3" fillId="0" borderId="29" xfId="0" applyFont="1" applyFill="1" applyBorder="1" applyAlignment="1">
      <alignment horizontal="center" wrapText="1"/>
    </xf>
    <xf numFmtId="0" fontId="0" fillId="0" borderId="49" xfId="0" applyFill="1" applyBorder="1" applyAlignment="1">
      <alignment/>
    </xf>
    <xf numFmtId="0" fontId="6" fillId="0" borderId="78" xfId="0" applyFont="1" applyFill="1" applyBorder="1" applyAlignment="1">
      <alignment/>
    </xf>
    <xf numFmtId="4" fontId="18" fillId="0" borderId="17" xfId="0" applyNumberFormat="1" applyFont="1" applyFill="1" applyBorder="1" applyAlignment="1">
      <alignment/>
    </xf>
    <xf numFmtId="0" fontId="0" fillId="0" borderId="28" xfId="0" applyFill="1" applyBorder="1" applyAlignment="1">
      <alignment/>
    </xf>
    <xf numFmtId="202" fontId="18" fillId="0" borderId="79" xfId="0" applyNumberFormat="1" applyFont="1" applyFill="1" applyBorder="1" applyAlignment="1">
      <alignment/>
    </xf>
    <xf numFmtId="0" fontId="6" fillId="0" borderId="31" xfId="0" applyFont="1" applyFill="1" applyBorder="1" applyAlignment="1">
      <alignment horizontal="center"/>
    </xf>
    <xf numFmtId="0" fontId="6" fillId="0" borderId="31" xfId="0" applyFont="1" applyFill="1" applyBorder="1" applyAlignment="1">
      <alignment/>
    </xf>
    <xf numFmtId="0" fontId="0" fillId="0" borderId="69" xfId="0" applyFont="1" applyFill="1" applyBorder="1" applyAlignment="1">
      <alignment horizontal="left"/>
    </xf>
    <xf numFmtId="202" fontId="18" fillId="0" borderId="80" xfId="0" applyNumberFormat="1" applyFont="1" applyFill="1" applyBorder="1" applyAlignment="1">
      <alignment horizontal="right"/>
    </xf>
    <xf numFmtId="202" fontId="18" fillId="0" borderId="63" xfId="0" applyNumberFormat="1" applyFont="1" applyFill="1" applyBorder="1" applyAlignment="1">
      <alignment/>
    </xf>
    <xf numFmtId="0" fontId="6" fillId="0" borderId="23" xfId="0" applyFont="1" applyFill="1" applyBorder="1" applyAlignment="1">
      <alignment horizontal="center"/>
    </xf>
    <xf numFmtId="0" fontId="6" fillId="0" borderId="23" xfId="0" applyFont="1" applyFill="1" applyBorder="1" applyAlignment="1">
      <alignment/>
    </xf>
    <xf numFmtId="206" fontId="0" fillId="0" borderId="77" xfId="0" applyNumberFormat="1" applyFill="1" applyBorder="1" applyAlignment="1">
      <alignment horizontal="center"/>
    </xf>
    <xf numFmtId="202" fontId="18" fillId="0" borderId="17" xfId="0" applyNumberFormat="1" applyFont="1" applyFill="1" applyBorder="1" applyAlignment="1">
      <alignment/>
    </xf>
    <xf numFmtId="202" fontId="18" fillId="0" borderId="70" xfId="0" applyNumberFormat="1" applyFont="1" applyFill="1" applyBorder="1" applyAlignment="1">
      <alignment/>
    </xf>
    <xf numFmtId="202" fontId="2" fillId="0" borderId="13" xfId="0" applyNumberFormat="1" applyFont="1" applyFill="1" applyBorder="1" applyAlignment="1">
      <alignment/>
    </xf>
    <xf numFmtId="202" fontId="18" fillId="0" borderId="70" xfId="0" applyNumberFormat="1" applyFont="1" applyFill="1" applyBorder="1" applyAlignment="1">
      <alignment horizontal="right"/>
    </xf>
    <xf numFmtId="202" fontId="2" fillId="0" borderId="68" xfId="0" applyNumberFormat="1" applyFont="1" applyFill="1" applyBorder="1" applyAlignment="1">
      <alignment/>
    </xf>
    <xf numFmtId="202" fontId="18" fillId="0" borderId="80" xfId="0" applyNumberFormat="1" applyFont="1" applyFill="1" applyBorder="1" applyAlignment="1">
      <alignment/>
    </xf>
    <xf numFmtId="202" fontId="18" fillId="0" borderId="79" xfId="0" applyNumberFormat="1" applyFont="1" applyFill="1" applyBorder="1" applyAlignment="1">
      <alignment/>
    </xf>
    <xf numFmtId="206" fontId="0" fillId="0" borderId="69" xfId="0" applyNumberFormat="1" applyFill="1" applyBorder="1" applyAlignment="1">
      <alignment horizontal="center"/>
    </xf>
    <xf numFmtId="4" fontId="18" fillId="0" borderId="70" xfId="0" applyNumberFormat="1" applyFont="1" applyFill="1" applyBorder="1" applyAlignment="1">
      <alignment/>
    </xf>
    <xf numFmtId="0" fontId="3" fillId="0" borderId="57" xfId="0" applyFont="1" applyFill="1" applyBorder="1" applyAlignment="1">
      <alignment horizontal="center"/>
    </xf>
    <xf numFmtId="0" fontId="0" fillId="0" borderId="81" xfId="0" applyFill="1" applyBorder="1" applyAlignment="1">
      <alignment/>
    </xf>
    <xf numFmtId="202" fontId="18" fillId="0" borderId="80" xfId="0" applyNumberFormat="1" applyFont="1" applyFill="1" applyBorder="1" applyAlignment="1">
      <alignment/>
    </xf>
    <xf numFmtId="206" fontId="0" fillId="0" borderId="15" xfId="0" applyNumberFormat="1" applyFill="1" applyBorder="1" applyAlignment="1">
      <alignment horizontal="center"/>
    </xf>
    <xf numFmtId="0" fontId="1" fillId="0" borderId="81" xfId="0" applyFont="1" applyFill="1" applyBorder="1" applyAlignment="1">
      <alignment horizontal="center"/>
    </xf>
    <xf numFmtId="0" fontId="0" fillId="0" borderId="69" xfId="0" applyFill="1" applyBorder="1" applyAlignment="1">
      <alignment wrapText="1"/>
    </xf>
    <xf numFmtId="0" fontId="0" fillId="0" borderId="82" xfId="0" applyFill="1" applyBorder="1" applyAlignment="1">
      <alignment/>
    </xf>
    <xf numFmtId="0" fontId="0" fillId="0" borderId="81" xfId="0" applyFill="1" applyBorder="1" applyAlignment="1">
      <alignment horizontal="center"/>
    </xf>
    <xf numFmtId="0" fontId="0" fillId="0" borderId="77" xfId="0" applyFont="1" applyFill="1" applyBorder="1" applyAlignment="1">
      <alignment/>
    </xf>
    <xf numFmtId="0" fontId="0" fillId="0" borderId="77" xfId="0" applyFill="1" applyBorder="1" applyAlignment="1">
      <alignment/>
    </xf>
    <xf numFmtId="0" fontId="0" fillId="0" borderId="16" xfId="0" applyFont="1" applyFill="1" applyBorder="1" applyAlignment="1">
      <alignment horizontal="left"/>
    </xf>
    <xf numFmtId="202" fontId="18" fillId="0" borderId="17" xfId="0" applyNumberFormat="1" applyFont="1" applyFill="1" applyBorder="1" applyAlignment="1">
      <alignment horizontal="right"/>
    </xf>
    <xf numFmtId="0" fontId="2" fillId="0" borderId="58" xfId="0" applyFont="1" applyFill="1" applyBorder="1" applyAlignment="1">
      <alignment horizontal="center"/>
    </xf>
    <xf numFmtId="0" fontId="7" fillId="0" borderId="73" xfId="0" applyFont="1" applyFill="1" applyBorder="1" applyAlignment="1">
      <alignment/>
    </xf>
    <xf numFmtId="0" fontId="19" fillId="0" borderId="73" xfId="0" applyFont="1" applyFill="1" applyBorder="1" applyAlignment="1">
      <alignment horizontal="center"/>
    </xf>
    <xf numFmtId="0" fontId="0" fillId="0" borderId="63" xfId="0" applyFont="1" applyFill="1" applyBorder="1" applyAlignment="1">
      <alignment/>
    </xf>
    <xf numFmtId="0" fontId="18" fillId="0" borderId="23" xfId="0" applyFont="1" applyFill="1" applyBorder="1" applyAlignment="1">
      <alignment/>
    </xf>
    <xf numFmtId="4" fontId="9" fillId="0" borderId="13" xfId="0" applyNumberFormat="1" applyFont="1" applyFill="1" applyBorder="1" applyAlignment="1">
      <alignment/>
    </xf>
    <xf numFmtId="0" fontId="10" fillId="0" borderId="58" xfId="0" applyFont="1" applyFill="1" applyBorder="1" applyAlignment="1">
      <alignment horizontal="center"/>
    </xf>
    <xf numFmtId="0" fontId="18" fillId="0" borderId="73" xfId="0" applyFont="1" applyFill="1" applyBorder="1" applyAlignment="1">
      <alignment/>
    </xf>
    <xf numFmtId="0" fontId="25" fillId="0" borderId="73" xfId="0" applyFont="1" applyFill="1" applyBorder="1" applyAlignment="1">
      <alignment horizontal="center"/>
    </xf>
    <xf numFmtId="0" fontId="18" fillId="0" borderId="63" xfId="0" applyFont="1" applyFill="1" applyBorder="1" applyAlignment="1">
      <alignment/>
    </xf>
    <xf numFmtId="0" fontId="18" fillId="0" borderId="69" xfId="0" applyFont="1" applyFill="1" applyBorder="1" applyAlignment="1">
      <alignment horizontal="center"/>
    </xf>
    <xf numFmtId="0" fontId="18" fillId="0" borderId="69" xfId="0" applyFont="1" applyFill="1" applyBorder="1" applyAlignment="1">
      <alignment/>
    </xf>
    <xf numFmtId="0" fontId="18" fillId="0" borderId="77" xfId="0" applyFont="1" applyFill="1" applyBorder="1" applyAlignment="1">
      <alignment horizontal="center"/>
    </xf>
    <xf numFmtId="0" fontId="18" fillId="0" borderId="13" xfId="0" applyFont="1" applyFill="1" applyBorder="1" applyAlignment="1">
      <alignment/>
    </xf>
    <xf numFmtId="0" fontId="18" fillId="0" borderId="63" xfId="0" applyFont="1" applyFill="1" applyBorder="1" applyAlignment="1">
      <alignment/>
    </xf>
    <xf numFmtId="0" fontId="18" fillId="0" borderId="15" xfId="0" applyFont="1" applyFill="1" applyBorder="1" applyAlignment="1">
      <alignment horizontal="center"/>
    </xf>
    <xf numFmtId="0" fontId="18" fillId="0" borderId="15" xfId="0" applyFont="1" applyFill="1" applyBorder="1" applyAlignment="1">
      <alignment wrapText="1"/>
    </xf>
    <xf numFmtId="4" fontId="2" fillId="0" borderId="63" xfId="0" applyNumberFormat="1" applyFont="1" applyFill="1" applyBorder="1" applyAlignment="1">
      <alignment/>
    </xf>
    <xf numFmtId="0" fontId="18" fillId="0" borderId="73" xfId="0" applyFont="1" applyFill="1" applyBorder="1" applyAlignment="1">
      <alignment horizontal="center"/>
    </xf>
    <xf numFmtId="0" fontId="18" fillId="0" borderId="73" xfId="0" applyFont="1" applyFill="1" applyBorder="1" applyAlignment="1">
      <alignment wrapText="1"/>
    </xf>
    <xf numFmtId="202" fontId="2" fillId="0" borderId="17" xfId="0" applyNumberFormat="1" applyFont="1" applyFill="1" applyBorder="1" applyAlignment="1">
      <alignment/>
    </xf>
    <xf numFmtId="0" fontId="3" fillId="0" borderId="14" xfId="0" applyFont="1" applyFill="1" applyBorder="1" applyAlignment="1">
      <alignment horizontal="center"/>
    </xf>
    <xf numFmtId="0" fontId="3" fillId="0" borderId="35" xfId="0" applyFont="1" applyFill="1" applyBorder="1" applyAlignment="1">
      <alignment horizontal="center"/>
    </xf>
    <xf numFmtId="0" fontId="6" fillId="0" borderId="29" xfId="0" applyFont="1" applyFill="1" applyBorder="1" applyAlignment="1">
      <alignment horizontal="center"/>
    </xf>
    <xf numFmtId="0" fontId="6" fillId="0" borderId="29" xfId="0" applyFont="1" applyFill="1" applyBorder="1" applyAlignment="1">
      <alignment/>
    </xf>
    <xf numFmtId="206" fontId="0" fillId="0" borderId="39" xfId="0" applyNumberFormat="1" applyFont="1" applyFill="1" applyBorder="1" applyAlignment="1">
      <alignment horizontal="center"/>
    </xf>
    <xf numFmtId="0" fontId="6" fillId="0" borderId="28" xfId="0" applyFont="1" applyFill="1" applyBorder="1" applyAlignment="1">
      <alignment horizontal="center"/>
    </xf>
    <xf numFmtId="0" fontId="6" fillId="0" borderId="80" xfId="0" applyFont="1" applyFill="1" applyBorder="1" applyAlignment="1">
      <alignment horizontal="center"/>
    </xf>
    <xf numFmtId="3" fontId="0" fillId="0" borderId="22" xfId="0" applyNumberFormat="1" applyFill="1" applyBorder="1" applyAlignment="1">
      <alignment/>
    </xf>
    <xf numFmtId="0" fontId="23" fillId="0" borderId="77" xfId="0" applyFont="1" applyFill="1" applyBorder="1" applyAlignment="1">
      <alignment horizontal="center" wrapText="1"/>
    </xf>
    <xf numFmtId="0" fontId="23" fillId="0" borderId="16" xfId="0" applyFont="1" applyFill="1" applyBorder="1" applyAlignment="1">
      <alignment wrapText="1"/>
    </xf>
    <xf numFmtId="0" fontId="23" fillId="0" borderId="80" xfId="0" applyFont="1" applyFill="1" applyBorder="1" applyAlignment="1">
      <alignment wrapText="1"/>
    </xf>
    <xf numFmtId="0" fontId="20" fillId="0" borderId="33" xfId="0" applyFont="1" applyFill="1" applyBorder="1" applyAlignment="1">
      <alignment horizontal="center" wrapText="1"/>
    </xf>
    <xf numFmtId="0" fontId="20" fillId="0" borderId="83" xfId="0" applyFont="1" applyFill="1" applyBorder="1" applyAlignment="1">
      <alignment wrapText="1"/>
    </xf>
    <xf numFmtId="0" fontId="19" fillId="0" borderId="74" xfId="0" applyFont="1" applyFill="1" applyBorder="1" applyAlignment="1">
      <alignment horizontal="center" wrapText="1"/>
    </xf>
    <xf numFmtId="0" fontId="19" fillId="0" borderId="74" xfId="0" applyFont="1" applyFill="1" applyBorder="1" applyAlignment="1">
      <alignment wrapText="1"/>
    </xf>
    <xf numFmtId="0" fontId="19" fillId="0" borderId="84" xfId="0" applyFont="1" applyFill="1" applyBorder="1" applyAlignment="1">
      <alignment wrapText="1"/>
    </xf>
    <xf numFmtId="0" fontId="17" fillId="0" borderId="83" xfId="0" applyFont="1" applyFill="1" applyBorder="1" applyAlignment="1">
      <alignment wrapText="1"/>
    </xf>
    <xf numFmtId="0" fontId="17" fillId="0" borderId="16" xfId="0" applyFont="1" applyFill="1" applyBorder="1" applyAlignment="1">
      <alignment wrapText="1"/>
    </xf>
    <xf numFmtId="0" fontId="17" fillId="0" borderId="81" xfId="0" applyFont="1" applyFill="1" applyBorder="1" applyAlignment="1">
      <alignment wrapText="1"/>
    </xf>
    <xf numFmtId="0" fontId="19" fillId="0" borderId="85" xfId="0" applyFont="1" applyFill="1" applyBorder="1" applyAlignment="1">
      <alignment horizontal="center" wrapText="1"/>
    </xf>
    <xf numFmtId="0" fontId="19" fillId="0" borderId="84" xfId="0" applyFont="1" applyFill="1" applyBorder="1" applyAlignment="1">
      <alignment horizontal="center" wrapText="1"/>
    </xf>
    <xf numFmtId="0" fontId="17" fillId="0" borderId="86" xfId="0" applyFont="1" applyFill="1" applyBorder="1" applyAlignment="1">
      <alignment wrapText="1"/>
    </xf>
    <xf numFmtId="0" fontId="20" fillId="0" borderId="86" xfId="0" applyFont="1" applyFill="1" applyBorder="1" applyAlignment="1">
      <alignment wrapText="1"/>
    </xf>
    <xf numFmtId="0" fontId="19" fillId="0" borderId="16" xfId="0" applyFont="1" applyFill="1" applyBorder="1" applyAlignment="1">
      <alignment horizontal="center" wrapText="1"/>
    </xf>
    <xf numFmtId="0" fontId="19" fillId="0" borderId="16" xfId="0" applyFont="1" applyFill="1" applyBorder="1" applyAlignment="1">
      <alignment wrapText="1"/>
    </xf>
    <xf numFmtId="0" fontId="19" fillId="0" borderId="80" xfId="0" applyFont="1" applyFill="1" applyBorder="1" applyAlignment="1">
      <alignment wrapText="1"/>
    </xf>
    <xf numFmtId="0" fontId="19" fillId="0" borderId="77" xfId="0" applyFont="1" applyFill="1" applyBorder="1" applyAlignment="1">
      <alignment horizontal="center" wrapText="1"/>
    </xf>
    <xf numFmtId="0" fontId="19" fillId="0" borderId="80" xfId="0" applyFont="1" applyFill="1" applyBorder="1" applyAlignment="1">
      <alignment horizontal="center" wrapText="1"/>
    </xf>
    <xf numFmtId="0" fontId="96" fillId="0" borderId="0" xfId="0" applyFont="1" applyFill="1" applyBorder="1" applyAlignment="1">
      <alignment horizontal="center" wrapText="1"/>
    </xf>
    <xf numFmtId="0" fontId="20" fillId="0" borderId="83" xfId="0" applyFont="1" applyFill="1" applyBorder="1" applyAlignment="1">
      <alignment horizontal="center" wrapText="1"/>
    </xf>
    <xf numFmtId="0" fontId="20" fillId="0" borderId="86" xfId="0" applyFont="1" applyFill="1" applyBorder="1" applyAlignment="1">
      <alignment horizontal="center" wrapText="1"/>
    </xf>
    <xf numFmtId="0" fontId="24" fillId="0" borderId="16" xfId="0" applyFont="1" applyFill="1" applyBorder="1" applyAlignment="1">
      <alignment horizontal="center" wrapText="1"/>
    </xf>
    <xf numFmtId="0" fontId="24" fillId="0" borderId="80" xfId="0" applyFont="1" applyFill="1" applyBorder="1" applyAlignment="1">
      <alignment horizontal="center" wrapText="1"/>
    </xf>
    <xf numFmtId="0" fontId="20" fillId="0" borderId="28" xfId="0" applyFont="1" applyFill="1" applyBorder="1" applyAlignment="1">
      <alignment horizontal="center" wrapText="1"/>
    </xf>
    <xf numFmtId="0" fontId="98" fillId="0" borderId="0" xfId="0" applyFont="1" applyFill="1" applyBorder="1" applyAlignment="1">
      <alignment horizontal="center"/>
    </xf>
    <xf numFmtId="0" fontId="98" fillId="0" borderId="0" xfId="0" applyFont="1" applyFill="1" applyAlignment="1">
      <alignment horizontal="center"/>
    </xf>
    <xf numFmtId="0" fontId="20" fillId="0" borderId="16" xfId="0" applyFont="1" applyFill="1" applyBorder="1" applyAlignment="1">
      <alignment horizontal="center" wrapText="1"/>
    </xf>
    <xf numFmtId="0" fontId="20" fillId="0" borderId="81" xfId="0" applyFont="1" applyFill="1" applyBorder="1" applyAlignment="1">
      <alignment horizontal="center" wrapText="1"/>
    </xf>
    <xf numFmtId="0" fontId="39" fillId="0" borderId="0" xfId="0" applyFont="1" applyFill="1" applyAlignment="1">
      <alignment horizontal="left" wrapText="1"/>
    </xf>
    <xf numFmtId="0" fontId="40" fillId="0" borderId="0" xfId="0" applyFont="1" applyFill="1" applyAlignment="1">
      <alignment horizontal="center" wrapText="1"/>
    </xf>
    <xf numFmtId="0" fontId="39" fillId="0" borderId="0" xfId="0" applyFont="1" applyFill="1" applyAlignment="1">
      <alignment wrapText="1"/>
    </xf>
    <xf numFmtId="0" fontId="39" fillId="0" borderId="0" xfId="0" applyFont="1" applyFill="1" applyAlignment="1">
      <alignment horizontal="justify" wrapText="1"/>
    </xf>
    <xf numFmtId="0" fontId="39" fillId="0" borderId="0" xfId="0" applyFont="1" applyFill="1" applyAlignment="1">
      <alignment horizontal="center" wrapText="1"/>
    </xf>
    <xf numFmtId="0" fontId="9" fillId="0" borderId="57" xfId="0" applyFont="1" applyFill="1" applyBorder="1" applyAlignment="1">
      <alignment horizontal="center" wrapText="1"/>
    </xf>
    <xf numFmtId="0" fontId="26" fillId="0" borderId="48" xfId="0" applyFont="1" applyFill="1" applyBorder="1" applyAlignment="1">
      <alignment wrapText="1"/>
    </xf>
    <xf numFmtId="0" fontId="18" fillId="0" borderId="48" xfId="0" applyFont="1" applyFill="1" applyBorder="1" applyAlignment="1">
      <alignment wrapText="1"/>
    </xf>
    <xf numFmtId="0" fontId="9" fillId="0" borderId="85" xfId="0" applyFont="1" applyFill="1" applyBorder="1" applyAlignment="1">
      <alignment horizontal="center" wrapText="1"/>
    </xf>
    <xf numFmtId="0" fontId="26" fillId="0" borderId="87" xfId="0" applyFont="1" applyFill="1" applyBorder="1" applyAlignment="1">
      <alignment wrapText="1"/>
    </xf>
    <xf numFmtId="0" fontId="46" fillId="0" borderId="0" xfId="0" applyFont="1" applyFill="1" applyAlignment="1">
      <alignment horizontal="center" wrapText="1"/>
    </xf>
    <xf numFmtId="0" fontId="47" fillId="0" borderId="0" xfId="0" applyFont="1" applyFill="1" applyAlignment="1">
      <alignment horizontal="center" wrapText="1"/>
    </xf>
    <xf numFmtId="0" fontId="44" fillId="0" borderId="0" xfId="0" applyFont="1" applyFill="1" applyAlignment="1">
      <alignment horizontal="center" wrapText="1"/>
    </xf>
    <xf numFmtId="0" fontId="45" fillId="0" borderId="0" xfId="0" applyFont="1" applyFill="1" applyAlignment="1">
      <alignment wrapText="1"/>
    </xf>
    <xf numFmtId="0" fontId="9" fillId="0" borderId="77" xfId="0" applyFont="1" applyFill="1" applyBorder="1" applyAlignment="1">
      <alignment horizontal="center" wrapText="1"/>
    </xf>
    <xf numFmtId="0" fontId="18" fillId="0" borderId="81" xfId="0" applyFont="1" applyFill="1" applyBorder="1" applyAlignment="1">
      <alignment wrapText="1"/>
    </xf>
    <xf numFmtId="0" fontId="21" fillId="0" borderId="88" xfId="0" applyFont="1" applyFill="1" applyBorder="1" applyAlignment="1">
      <alignment horizontal="center" wrapText="1"/>
    </xf>
    <xf numFmtId="0" fontId="17" fillId="0" borderId="86" xfId="0" applyFont="1" applyFill="1" applyBorder="1" applyAlignment="1">
      <alignment wrapText="1"/>
    </xf>
    <xf numFmtId="0" fontId="19" fillId="0" borderId="71" xfId="0" applyFont="1" applyFill="1" applyBorder="1" applyAlignment="1">
      <alignment horizontal="center" wrapText="1"/>
    </xf>
    <xf numFmtId="0" fontId="19" fillId="0" borderId="30" xfId="0" applyFont="1" applyFill="1" applyBorder="1" applyAlignment="1">
      <alignment wrapText="1"/>
    </xf>
    <xf numFmtId="0" fontId="19" fillId="0" borderId="72" xfId="0" applyFont="1" applyFill="1" applyBorder="1" applyAlignment="1">
      <alignment wrapText="1"/>
    </xf>
    <xf numFmtId="4" fontId="40" fillId="0" borderId="0" xfId="0" applyNumberFormat="1" applyFont="1" applyFill="1" applyAlignment="1">
      <alignment wrapText="1"/>
    </xf>
    <xf numFmtId="0" fontId="40" fillId="0" borderId="0" xfId="0" applyFont="1" applyFill="1" applyAlignment="1">
      <alignment horizontal="justify" wrapText="1"/>
    </xf>
    <xf numFmtId="0" fontId="0" fillId="0" borderId="0" xfId="0" applyFont="1" applyFill="1" applyAlignment="1">
      <alignment wrapText="1"/>
    </xf>
    <xf numFmtId="0" fontId="24" fillId="0" borderId="74" xfId="0" applyFont="1" applyFill="1" applyBorder="1" applyAlignment="1">
      <alignment horizontal="center" wrapText="1"/>
    </xf>
    <xf numFmtId="0" fontId="24" fillId="0" borderId="84" xfId="0" applyFont="1" applyFill="1" applyBorder="1" applyAlignment="1">
      <alignment horizontal="center" wrapText="1"/>
    </xf>
    <xf numFmtId="0" fontId="2" fillId="0" borderId="0" xfId="0" applyFont="1" applyFill="1" applyAlignment="1">
      <alignment horizontal="center" vertical="center" wrapText="1"/>
    </xf>
    <xf numFmtId="0" fontId="17" fillId="0" borderId="86" xfId="0" applyFont="1" applyFill="1" applyBorder="1" applyAlignment="1">
      <alignment horizontal="center" wrapText="1"/>
    </xf>
    <xf numFmtId="0" fontId="20" fillId="0" borderId="89" xfId="0" applyFont="1" applyFill="1" applyBorder="1" applyAlignment="1">
      <alignment horizontal="center" wrapText="1"/>
    </xf>
    <xf numFmtId="0" fontId="17" fillId="0" borderId="90" xfId="0" applyFont="1" applyFill="1" applyBorder="1" applyAlignment="1">
      <alignment wrapText="1"/>
    </xf>
    <xf numFmtId="0" fontId="17" fillId="0" borderId="91" xfId="0" applyFont="1" applyFill="1" applyBorder="1" applyAlignment="1">
      <alignment wrapText="1"/>
    </xf>
    <xf numFmtId="0" fontId="13" fillId="0" borderId="0" xfId="0" applyFont="1" applyFill="1" applyAlignment="1">
      <alignment horizontal="center" wrapText="1"/>
    </xf>
    <xf numFmtId="0" fontId="17" fillId="0" borderId="0" xfId="0" applyFont="1" applyFill="1" applyAlignment="1">
      <alignment horizontal="justify" vertical="center" wrapText="1"/>
    </xf>
    <xf numFmtId="0" fontId="21" fillId="0" borderId="58" xfId="0" applyFont="1" applyFill="1" applyBorder="1" applyAlignment="1">
      <alignment horizontal="center" wrapText="1"/>
    </xf>
    <xf numFmtId="0" fontId="21" fillId="0" borderId="74" xfId="0" applyFont="1" applyFill="1" applyBorder="1" applyAlignment="1">
      <alignment horizontal="center" wrapText="1"/>
    </xf>
    <xf numFmtId="0" fontId="21" fillId="0" borderId="87" xfId="0" applyFont="1" applyFill="1" applyBorder="1" applyAlignment="1">
      <alignment horizontal="center" wrapText="1"/>
    </xf>
    <xf numFmtId="0" fontId="13" fillId="0" borderId="0" xfId="0" applyFont="1" applyFill="1" applyAlignment="1">
      <alignment horizontal="center" vertical="center" wrapText="1"/>
    </xf>
    <xf numFmtId="0" fontId="38" fillId="0" borderId="0" xfId="0" applyFont="1" applyFill="1" applyAlignment="1">
      <alignment horizontal="center" wrapText="1"/>
    </xf>
    <xf numFmtId="0" fontId="37" fillId="0" borderId="0" xfId="0" applyFont="1" applyFill="1" applyAlignment="1">
      <alignment horizontal="justify" wrapText="1"/>
    </xf>
    <xf numFmtId="0" fontId="37" fillId="0" borderId="0" xfId="0" applyFont="1" applyFill="1" applyAlignment="1">
      <alignment wrapText="1"/>
    </xf>
    <xf numFmtId="0" fontId="22" fillId="0" borderId="0" xfId="0" applyFont="1" applyFill="1" applyAlignment="1">
      <alignment wrapText="1"/>
    </xf>
    <xf numFmtId="0" fontId="37" fillId="0" borderId="0" xfId="0" applyFont="1" applyFill="1" applyAlignment="1">
      <alignment horizontal="left" wrapText="1"/>
    </xf>
    <xf numFmtId="0" fontId="39" fillId="0" borderId="0" xfId="0" applyFont="1" applyAlignment="1">
      <alignment wrapText="1"/>
    </xf>
    <xf numFmtId="0" fontId="37" fillId="0" borderId="0" xfId="0" applyFont="1" applyFill="1" applyAlignment="1">
      <alignment horizontal="center" wrapText="1"/>
    </xf>
    <xf numFmtId="0" fontId="9" fillId="0" borderId="24" xfId="0" applyFont="1" applyFill="1" applyBorder="1" applyAlignment="1">
      <alignment horizontal="center" wrapText="1"/>
    </xf>
    <xf numFmtId="0" fontId="26" fillId="0" borderId="39" xfId="0" applyFont="1" applyFill="1" applyBorder="1" applyAlignment="1">
      <alignment wrapText="1"/>
    </xf>
    <xf numFmtId="0" fontId="9" fillId="0" borderId="88" xfId="0" applyFont="1" applyFill="1" applyBorder="1" applyAlignment="1">
      <alignment horizontal="center" wrapText="1"/>
    </xf>
    <xf numFmtId="0" fontId="18" fillId="0" borderId="86" xfId="0" applyFont="1" applyFill="1" applyBorder="1" applyAlignment="1">
      <alignment wrapText="1"/>
    </xf>
    <xf numFmtId="0" fontId="17" fillId="0" borderId="86" xfId="0" applyFont="1" applyFill="1" applyBorder="1" applyAlignment="1">
      <alignment horizontal="center" wrapText="1"/>
    </xf>
    <xf numFmtId="0" fontId="26" fillId="0" borderId="48" xfId="0" applyFont="1" applyFill="1" applyBorder="1" applyAlignment="1">
      <alignment horizontal="center" wrapText="1"/>
    </xf>
    <xf numFmtId="0" fontId="7" fillId="0" borderId="35" xfId="0" applyFont="1" applyFill="1" applyBorder="1" applyAlignment="1">
      <alignment horizontal="center" wrapText="1"/>
    </xf>
    <xf numFmtId="0" fontId="0" fillId="0" borderId="31" xfId="0" applyFill="1" applyBorder="1" applyAlignment="1">
      <alignment horizontal="center" wrapText="1"/>
    </xf>
    <xf numFmtId="0" fontId="0" fillId="0" borderId="23" xfId="0" applyFill="1" applyBorder="1" applyAlignment="1">
      <alignment horizontal="center" wrapText="1"/>
    </xf>
    <xf numFmtId="0" fontId="0" fillId="0" borderId="27" xfId="0" applyFont="1" applyFill="1" applyBorder="1" applyAlignment="1">
      <alignment wrapText="1"/>
    </xf>
    <xf numFmtId="0" fontId="0" fillId="0" borderId="41" xfId="0" applyFont="1" applyFill="1" applyBorder="1" applyAlignment="1">
      <alignment wrapText="1"/>
    </xf>
    <xf numFmtId="0" fontId="0" fillId="0" borderId="13" xfId="0" applyFont="1" applyFill="1" applyBorder="1" applyAlignment="1">
      <alignment wrapText="1"/>
    </xf>
    <xf numFmtId="0" fontId="26" fillId="0" borderId="39" xfId="0" applyFont="1" applyFill="1" applyBorder="1" applyAlignment="1">
      <alignment horizontal="center" wrapText="1"/>
    </xf>
    <xf numFmtId="0" fontId="38" fillId="0" borderId="0" xfId="0" applyFont="1" applyFill="1" applyAlignment="1">
      <alignment horizontal="justify" wrapText="1"/>
    </xf>
    <xf numFmtId="0" fontId="28" fillId="0" borderId="0" xfId="0" applyFont="1" applyFill="1" applyAlignment="1">
      <alignment horizontal="center" wrapText="1"/>
    </xf>
    <xf numFmtId="0" fontId="29" fillId="0" borderId="0" xfId="0" applyFont="1" applyFill="1" applyAlignment="1">
      <alignment wrapText="1"/>
    </xf>
    <xf numFmtId="0" fontId="30" fillId="0" borderId="0" xfId="0" applyFont="1" applyFill="1" applyAlignment="1">
      <alignment horizontal="center" wrapText="1"/>
    </xf>
    <xf numFmtId="0" fontId="31"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916"/>
  <sheetViews>
    <sheetView tabSelected="1" view="pageBreakPreview" zoomScaleNormal="85" zoomScaleSheetLayoutView="100" zoomScalePageLayoutView="0" workbookViewId="0" topLeftCell="A383">
      <selection activeCell="E395" sqref="E395"/>
    </sheetView>
  </sheetViews>
  <sheetFormatPr defaultColWidth="9.140625" defaultRowHeight="12.75"/>
  <cols>
    <col min="1" max="1" width="6.140625" style="49" customWidth="1"/>
    <col min="2" max="2" width="7.140625" style="50" customWidth="1"/>
    <col min="3" max="3" width="9.00390625" style="49" customWidth="1"/>
    <col min="4" max="4" width="8.7109375" style="49" customWidth="1"/>
    <col min="5" max="5" width="52.421875" style="49" customWidth="1"/>
    <col min="6" max="6" width="25.421875" style="198" customWidth="1"/>
    <col min="7" max="7" width="30.57421875" style="14" customWidth="1"/>
    <col min="8" max="8" width="9.140625" style="49" customWidth="1"/>
    <col min="9" max="9" width="12.7109375" style="49" bestFit="1" customWidth="1"/>
    <col min="10" max="16384" width="9.140625" style="49" customWidth="1"/>
  </cols>
  <sheetData>
    <row r="2" spans="1:8" s="287" customFormat="1" ht="79.5" customHeight="1">
      <c r="A2" s="498" t="s">
        <v>215</v>
      </c>
      <c r="B2" s="498"/>
      <c r="C2" s="498"/>
      <c r="D2" s="498"/>
      <c r="E2" s="498"/>
      <c r="F2" s="498"/>
      <c r="G2" s="498"/>
      <c r="H2" s="286"/>
    </row>
    <row r="3" spans="1:8" s="287" customFormat="1" ht="35.25">
      <c r="A3" s="498" t="s">
        <v>225</v>
      </c>
      <c r="B3" s="498"/>
      <c r="C3" s="498"/>
      <c r="D3" s="498"/>
      <c r="E3" s="498"/>
      <c r="F3" s="498"/>
      <c r="G3" s="498"/>
      <c r="H3" s="286"/>
    </row>
    <row r="4" spans="1:8" s="287" customFormat="1" ht="15">
      <c r="A4" s="288"/>
      <c r="B4" s="288"/>
      <c r="C4" s="288"/>
      <c r="D4" s="288"/>
      <c r="E4" s="288"/>
      <c r="F4" s="288"/>
      <c r="G4" s="288"/>
      <c r="H4" s="286"/>
    </row>
    <row r="5" spans="1:8" s="287" customFormat="1" ht="15">
      <c r="A5" s="288"/>
      <c r="B5" s="288"/>
      <c r="C5" s="288"/>
      <c r="D5" s="288"/>
      <c r="E5" s="288"/>
      <c r="F5" s="288"/>
      <c r="G5" s="288"/>
      <c r="H5" s="286"/>
    </row>
    <row r="6" spans="1:8" s="287" customFormat="1" ht="44.25" customHeight="1">
      <c r="A6" s="288"/>
      <c r="B6" s="288"/>
      <c r="C6" s="288"/>
      <c r="D6" s="288"/>
      <c r="E6" s="289"/>
      <c r="F6" s="288"/>
      <c r="G6" s="290"/>
      <c r="H6" s="286"/>
    </row>
    <row r="7" spans="1:8" s="287" customFormat="1" ht="26.25">
      <c r="A7" s="288"/>
      <c r="B7" s="288"/>
      <c r="C7" s="288"/>
      <c r="D7" s="288"/>
      <c r="E7" s="288"/>
      <c r="F7" s="288"/>
      <c r="G7" s="291"/>
      <c r="H7" s="292"/>
    </row>
    <row r="8" spans="1:8" s="287" customFormat="1" ht="15">
      <c r="A8" s="288"/>
      <c r="B8" s="288"/>
      <c r="C8" s="288"/>
      <c r="D8" s="288"/>
      <c r="E8" s="288"/>
      <c r="F8" s="288"/>
      <c r="G8" s="288"/>
      <c r="H8" s="286"/>
    </row>
    <row r="9" spans="1:8" s="287" customFormat="1" ht="15">
      <c r="A9" s="288"/>
      <c r="B9" s="288"/>
      <c r="C9" s="288"/>
      <c r="D9" s="288"/>
      <c r="E9" s="288"/>
      <c r="F9" s="288"/>
      <c r="G9" s="288"/>
      <c r="H9" s="286"/>
    </row>
    <row r="10" spans="1:8" s="287" customFormat="1" ht="15">
      <c r="A10" s="288"/>
      <c r="B10" s="288"/>
      <c r="C10" s="288"/>
      <c r="D10" s="288"/>
      <c r="E10" s="288"/>
      <c r="F10" s="288"/>
      <c r="G10" s="288"/>
      <c r="H10" s="286"/>
    </row>
    <row r="11" spans="1:8" s="287" customFormat="1" ht="15">
      <c r="A11" s="288"/>
      <c r="B11" s="288"/>
      <c r="C11" s="288"/>
      <c r="D11" s="288"/>
      <c r="E11" s="288"/>
      <c r="F11" s="288"/>
      <c r="G11" s="288"/>
      <c r="H11" s="286"/>
    </row>
    <row r="12" spans="1:8" s="287" customFormat="1" ht="50.25" customHeight="1">
      <c r="A12" s="499" t="s">
        <v>216</v>
      </c>
      <c r="B12" s="499"/>
      <c r="C12" s="499"/>
      <c r="D12" s="499"/>
      <c r="E12" s="499"/>
      <c r="F12" s="499"/>
      <c r="G12" s="499"/>
      <c r="H12" s="286"/>
    </row>
    <row r="13" spans="1:8" s="287" customFormat="1" ht="51" customHeight="1">
      <c r="A13" s="499" t="s">
        <v>217</v>
      </c>
      <c r="B13" s="499"/>
      <c r="C13" s="499"/>
      <c r="D13" s="499"/>
      <c r="E13" s="499"/>
      <c r="F13" s="499"/>
      <c r="G13" s="499"/>
      <c r="H13" s="286"/>
    </row>
    <row r="14" spans="1:8" s="287" customFormat="1" ht="57" customHeight="1">
      <c r="A14" s="499" t="s">
        <v>230</v>
      </c>
      <c r="B14" s="499"/>
      <c r="C14" s="499"/>
      <c r="D14" s="499"/>
      <c r="E14" s="499"/>
      <c r="F14" s="499"/>
      <c r="G14" s="499"/>
      <c r="H14" s="286"/>
    </row>
    <row r="15" spans="1:8" s="287" customFormat="1" ht="15">
      <c r="A15" s="286"/>
      <c r="B15" s="286"/>
      <c r="C15" s="286"/>
      <c r="D15" s="286"/>
      <c r="E15" s="286"/>
      <c r="F15" s="286"/>
      <c r="G15" s="286"/>
      <c r="H15" s="286"/>
    </row>
    <row r="16" spans="1:8" s="287" customFormat="1" ht="15">
      <c r="A16" s="286"/>
      <c r="B16" s="286"/>
      <c r="C16" s="286"/>
      <c r="D16" s="286"/>
      <c r="E16" s="286"/>
      <c r="F16" s="286"/>
      <c r="G16" s="286"/>
      <c r="H16" s="286"/>
    </row>
    <row r="17" spans="1:8" s="287" customFormat="1" ht="15">
      <c r="A17" s="286"/>
      <c r="B17" s="286"/>
      <c r="C17" s="286"/>
      <c r="D17" s="286"/>
      <c r="E17" s="286"/>
      <c r="F17" s="286"/>
      <c r="G17" s="286"/>
      <c r="H17" s="286"/>
    </row>
    <row r="18" spans="1:8" s="287" customFormat="1" ht="15">
      <c r="A18" s="286"/>
      <c r="B18" s="286"/>
      <c r="C18" s="286"/>
      <c r="D18" s="286"/>
      <c r="E18" s="286"/>
      <c r="F18" s="286"/>
      <c r="G18" s="286"/>
      <c r="H18" s="286"/>
    </row>
    <row r="19" spans="1:8" s="287" customFormat="1" ht="15">
      <c r="A19" s="286"/>
      <c r="B19" s="286"/>
      <c r="C19" s="286"/>
      <c r="D19" s="286"/>
      <c r="E19" s="286"/>
      <c r="F19" s="286"/>
      <c r="G19" s="286"/>
      <c r="H19" s="286"/>
    </row>
    <row r="20" spans="1:8" s="287" customFormat="1" ht="15">
      <c r="A20" s="286"/>
      <c r="B20" s="286"/>
      <c r="C20" s="286"/>
      <c r="D20" s="286"/>
      <c r="E20" s="286"/>
      <c r="F20" s="286"/>
      <c r="G20" s="286"/>
      <c r="H20" s="286"/>
    </row>
    <row r="21" spans="1:8" s="287" customFormat="1" ht="15">
      <c r="A21" s="286"/>
      <c r="B21" s="286"/>
      <c r="C21" s="286"/>
      <c r="D21" s="286"/>
      <c r="E21" s="286"/>
      <c r="F21" s="286"/>
      <c r="G21" s="286"/>
      <c r="H21" s="286"/>
    </row>
    <row r="22" spans="1:8" s="287" customFormat="1" ht="15">
      <c r="A22" s="286"/>
      <c r="B22" s="286"/>
      <c r="C22" s="286"/>
      <c r="D22" s="286"/>
      <c r="E22" s="286"/>
      <c r="F22" s="286"/>
      <c r="G22" s="286"/>
      <c r="H22" s="286"/>
    </row>
    <row r="23" spans="1:8" s="287" customFormat="1" ht="15">
      <c r="A23" s="286"/>
      <c r="B23" s="286"/>
      <c r="C23" s="286"/>
      <c r="D23" s="286"/>
      <c r="E23" s="286"/>
      <c r="F23" s="286"/>
      <c r="G23" s="286"/>
      <c r="H23" s="286"/>
    </row>
    <row r="24" spans="1:8" s="287" customFormat="1" ht="15">
      <c r="A24" s="286"/>
      <c r="B24" s="286"/>
      <c r="C24" s="286"/>
      <c r="D24" s="286"/>
      <c r="E24" s="286"/>
      <c r="F24" s="286"/>
      <c r="G24" s="286"/>
      <c r="H24" s="286"/>
    </row>
    <row r="25" spans="1:8" s="287" customFormat="1" ht="15">
      <c r="A25" s="286"/>
      <c r="B25" s="286"/>
      <c r="C25" s="286"/>
      <c r="D25" s="286"/>
      <c r="E25" s="286"/>
      <c r="F25" s="286"/>
      <c r="G25" s="286"/>
      <c r="H25" s="286"/>
    </row>
    <row r="26" spans="1:8" s="287" customFormat="1" ht="15">
      <c r="A26" s="286"/>
      <c r="B26" s="286"/>
      <c r="C26" s="286"/>
      <c r="D26" s="286"/>
      <c r="E26" s="286"/>
      <c r="F26" s="286"/>
      <c r="G26" s="286"/>
      <c r="H26" s="286"/>
    </row>
    <row r="27" spans="1:8" s="287" customFormat="1" ht="15">
      <c r="A27" s="286"/>
      <c r="B27" s="286"/>
      <c r="C27" s="286"/>
      <c r="D27" s="286"/>
      <c r="E27" s="286"/>
      <c r="F27" s="286"/>
      <c r="G27" s="286"/>
      <c r="H27" s="286"/>
    </row>
    <row r="28" spans="1:8" s="287" customFormat="1" ht="15">
      <c r="A28" s="286"/>
      <c r="B28" s="286"/>
      <c r="C28" s="286"/>
      <c r="D28" s="286"/>
      <c r="E28" s="286"/>
      <c r="F28" s="286"/>
      <c r="G28" s="286"/>
      <c r="H28" s="286"/>
    </row>
    <row r="29" spans="1:8" s="287" customFormat="1" ht="26.25">
      <c r="A29" s="492"/>
      <c r="B29" s="492"/>
      <c r="C29" s="492"/>
      <c r="D29" s="492"/>
      <c r="E29" s="492"/>
      <c r="F29" s="492"/>
      <c r="G29" s="492"/>
      <c r="H29" s="286"/>
    </row>
    <row r="30" spans="1:8" s="287" customFormat="1" ht="15">
      <c r="A30" s="286"/>
      <c r="B30" s="286"/>
      <c r="C30" s="286"/>
      <c r="D30" s="286"/>
      <c r="E30" s="286"/>
      <c r="F30" s="286"/>
      <c r="G30" s="286"/>
      <c r="H30" s="286"/>
    </row>
    <row r="31" spans="1:8" s="287" customFormat="1" ht="15">
      <c r="A31" s="286"/>
      <c r="B31" s="286"/>
      <c r="C31" s="286"/>
      <c r="D31" s="286"/>
      <c r="E31" s="286"/>
      <c r="F31" s="286"/>
      <c r="G31" s="286"/>
      <c r="H31" s="286"/>
    </row>
    <row r="32" spans="1:8" s="287" customFormat="1" ht="15">
      <c r="A32" s="286"/>
      <c r="B32" s="286"/>
      <c r="C32" s="286"/>
      <c r="D32" s="286"/>
      <c r="E32" s="286"/>
      <c r="F32" s="286"/>
      <c r="G32" s="286"/>
      <c r="H32" s="286"/>
    </row>
    <row r="39" ht="29.25" customHeight="1"/>
    <row r="54" spans="1:7" ht="26.25">
      <c r="A54" s="492" t="s">
        <v>241</v>
      </c>
      <c r="B54" s="492"/>
      <c r="C54" s="492"/>
      <c r="D54" s="492"/>
      <c r="E54" s="492"/>
      <c r="F54" s="492"/>
      <c r="G54" s="492"/>
    </row>
    <row r="56" spans="1:7" ht="102.75" customHeight="1">
      <c r="A56" s="505" t="s">
        <v>276</v>
      </c>
      <c r="B56" s="504"/>
      <c r="C56" s="504"/>
      <c r="D56" s="504"/>
      <c r="E56" s="504"/>
      <c r="F56" s="504"/>
      <c r="G56" s="504"/>
    </row>
    <row r="57" spans="1:7" ht="12.75">
      <c r="A57" s="195"/>
      <c r="B57" s="256"/>
      <c r="C57" s="195"/>
      <c r="D57" s="195"/>
      <c r="E57" s="195"/>
      <c r="F57" s="195"/>
      <c r="G57" s="257"/>
    </row>
    <row r="58" spans="1:7" ht="12.75">
      <c r="A58" s="195"/>
      <c r="B58" s="256"/>
      <c r="C58" s="195"/>
      <c r="D58" s="195"/>
      <c r="E58" s="195"/>
      <c r="F58" s="195"/>
      <c r="G58" s="257"/>
    </row>
    <row r="59" spans="1:7" ht="39.75" customHeight="1">
      <c r="A59" s="195"/>
      <c r="B59" s="256"/>
      <c r="C59" s="195"/>
      <c r="D59" s="195"/>
      <c r="E59" s="195"/>
      <c r="F59" s="195"/>
      <c r="G59" s="257"/>
    </row>
    <row r="60" spans="1:7" ht="18.75" customHeight="1">
      <c r="A60" s="195"/>
      <c r="B60" s="256"/>
      <c r="C60" s="195"/>
      <c r="D60" s="195"/>
      <c r="E60" s="195"/>
      <c r="F60" s="195"/>
      <c r="G60" s="257"/>
    </row>
    <row r="61" spans="1:7" ht="39.75" customHeight="1">
      <c r="A61" s="195"/>
      <c r="B61" s="256"/>
      <c r="C61" s="195"/>
      <c r="D61" s="195"/>
      <c r="E61" s="195"/>
      <c r="F61" s="195"/>
      <c r="G61" s="257"/>
    </row>
    <row r="62" spans="1:7" ht="39" customHeight="1">
      <c r="A62" s="514" t="s">
        <v>142</v>
      </c>
      <c r="B62" s="515"/>
      <c r="C62" s="515"/>
      <c r="D62" s="515"/>
      <c r="E62" s="515"/>
      <c r="F62" s="515"/>
      <c r="G62" s="515"/>
    </row>
    <row r="63" spans="1:7" ht="59.25" customHeight="1">
      <c r="A63" s="512" t="s">
        <v>231</v>
      </c>
      <c r="B63" s="513"/>
      <c r="C63" s="513"/>
      <c r="D63" s="513"/>
      <c r="E63" s="513"/>
      <c r="F63" s="513"/>
      <c r="G63" s="513"/>
    </row>
    <row r="64" spans="1:7" ht="43.5" customHeight="1">
      <c r="A64" s="138"/>
      <c r="B64" s="139"/>
      <c r="C64" s="138"/>
      <c r="D64" s="138"/>
      <c r="E64" s="138"/>
      <c r="F64" s="138"/>
      <c r="G64" s="140"/>
    </row>
    <row r="65" spans="1:7" ht="12.75">
      <c r="A65" s="138"/>
      <c r="B65" s="139"/>
      <c r="C65" s="138"/>
      <c r="D65" s="138"/>
      <c r="E65" s="138"/>
      <c r="F65" s="138"/>
      <c r="G65" s="140"/>
    </row>
    <row r="66" spans="1:7" ht="27.75" customHeight="1">
      <c r="A66" s="152"/>
      <c r="B66" s="255" t="s">
        <v>143</v>
      </c>
      <c r="C66" s="152"/>
      <c r="D66" s="152"/>
      <c r="E66" s="152"/>
      <c r="F66" s="152"/>
      <c r="G66" s="153"/>
    </row>
    <row r="67" spans="1:7" ht="20.25">
      <c r="A67" s="152"/>
      <c r="B67" s="154"/>
      <c r="C67" s="152"/>
      <c r="D67" s="152"/>
      <c r="E67" s="152"/>
      <c r="F67" s="152"/>
      <c r="G67" s="153"/>
    </row>
    <row r="68" spans="1:7" ht="21.75" customHeight="1">
      <c r="A68" s="503" t="s">
        <v>38</v>
      </c>
      <c r="B68" s="504"/>
      <c r="C68" s="504"/>
      <c r="D68" s="504"/>
      <c r="E68" s="504"/>
      <c r="F68" s="504"/>
      <c r="G68" s="504"/>
    </row>
    <row r="69" spans="1:7" ht="15.75" customHeight="1">
      <c r="A69" s="152"/>
      <c r="B69" s="154"/>
      <c r="C69" s="152"/>
      <c r="D69" s="152"/>
      <c r="E69" s="152"/>
      <c r="F69" s="152"/>
      <c r="G69" s="153"/>
    </row>
    <row r="70" spans="1:7" ht="41.25" customHeight="1">
      <c r="A70" s="505" t="s">
        <v>238</v>
      </c>
      <c r="B70" s="505"/>
      <c r="C70" s="505"/>
      <c r="D70" s="505"/>
      <c r="E70" s="505"/>
      <c r="F70" s="505"/>
      <c r="G70" s="505"/>
    </row>
    <row r="71" spans="1:7" ht="15.75" customHeight="1">
      <c r="A71" s="523"/>
      <c r="B71" s="523"/>
      <c r="C71" s="504"/>
      <c r="D71" s="157"/>
      <c r="E71" s="152"/>
      <c r="F71" s="152"/>
      <c r="G71" s="153"/>
    </row>
    <row r="72" spans="1:7" ht="37.5" customHeight="1">
      <c r="A72" s="505"/>
      <c r="B72" s="505"/>
      <c r="C72" s="505"/>
      <c r="D72" s="505"/>
      <c r="E72" s="505"/>
      <c r="F72" s="505"/>
      <c r="G72" s="505"/>
    </row>
    <row r="73" spans="1:7" ht="15.75" customHeight="1">
      <c r="A73" s="211"/>
      <c r="B73" s="211"/>
      <c r="C73" s="156"/>
      <c r="D73" s="157"/>
      <c r="E73" s="152"/>
      <c r="F73" s="152"/>
      <c r="G73" s="153"/>
    </row>
    <row r="74" spans="1:7" ht="15.75" customHeight="1">
      <c r="A74" s="211"/>
      <c r="B74" s="211"/>
      <c r="C74" s="156"/>
      <c r="D74" s="157"/>
      <c r="E74" s="152"/>
      <c r="F74" s="152"/>
      <c r="G74" s="153"/>
    </row>
    <row r="75" spans="1:7" ht="20.25" customHeight="1">
      <c r="A75" s="503" t="s">
        <v>39</v>
      </c>
      <c r="B75" s="504"/>
      <c r="C75" s="504"/>
      <c r="D75" s="504"/>
      <c r="E75" s="504"/>
      <c r="F75" s="504"/>
      <c r="G75" s="504"/>
    </row>
    <row r="76" spans="1:7" ht="15.75" customHeight="1">
      <c r="A76" s="211"/>
      <c r="B76" s="211"/>
      <c r="C76" s="156"/>
      <c r="D76" s="157"/>
      <c r="E76" s="152"/>
      <c r="F76" s="152"/>
      <c r="G76" s="153"/>
    </row>
    <row r="77" spans="1:7" ht="24" customHeight="1">
      <c r="A77" s="505" t="s">
        <v>237</v>
      </c>
      <c r="B77" s="505"/>
      <c r="C77" s="505"/>
      <c r="D77" s="505"/>
      <c r="E77" s="505"/>
      <c r="F77" s="505"/>
      <c r="G77" s="505"/>
    </row>
    <row r="78" spans="1:9" ht="27.75" customHeight="1">
      <c r="A78" s="524" t="s">
        <v>56</v>
      </c>
      <c r="B78" s="524"/>
      <c r="C78" s="524"/>
      <c r="D78" s="524"/>
      <c r="E78" s="524"/>
      <c r="F78" s="187"/>
      <c r="G78" s="261">
        <f>G80+G82+G83+G81</f>
        <v>29423940</v>
      </c>
      <c r="I78" s="14"/>
    </row>
    <row r="79" spans="1:7" ht="21.75" customHeight="1">
      <c r="A79" s="260"/>
      <c r="B79" s="260"/>
      <c r="C79" s="260"/>
      <c r="D79" s="260"/>
      <c r="E79" s="260"/>
      <c r="F79" s="187"/>
      <c r="G79" s="261"/>
    </row>
    <row r="80" spans="1:7" ht="27.75" customHeight="1">
      <c r="A80" s="152"/>
      <c r="B80" s="154"/>
      <c r="C80" s="152"/>
      <c r="D80" s="152" t="s">
        <v>144</v>
      </c>
      <c r="E80" s="152"/>
      <c r="F80" s="159"/>
      <c r="G80" s="262">
        <f>F126-G85-G83-G82-G81</f>
        <v>26109940</v>
      </c>
    </row>
    <row r="81" spans="1:7" ht="27.75" customHeight="1">
      <c r="A81" s="152"/>
      <c r="B81" s="154"/>
      <c r="C81" s="152"/>
      <c r="D81" s="152" t="s">
        <v>224</v>
      </c>
      <c r="E81" s="152"/>
      <c r="F81" s="159"/>
      <c r="G81" s="262">
        <f>F185</f>
        <v>2714000</v>
      </c>
    </row>
    <row r="82" spans="1:7" ht="27.75" customHeight="1">
      <c r="A82" s="152"/>
      <c r="B82" s="154"/>
      <c r="C82" s="152"/>
      <c r="D82" s="152" t="s">
        <v>146</v>
      </c>
      <c r="E82" s="152"/>
      <c r="F82" s="159"/>
      <c r="G82" s="262">
        <f>F189</f>
        <v>300000</v>
      </c>
    </row>
    <row r="83" spans="1:7" ht="26.25" customHeight="1">
      <c r="A83" s="152"/>
      <c r="B83" s="154"/>
      <c r="C83" s="152"/>
      <c r="D83" s="152" t="s">
        <v>145</v>
      </c>
      <c r="E83" s="160"/>
      <c r="F83" s="159"/>
      <c r="G83" s="262">
        <f>F190</f>
        <v>300000</v>
      </c>
    </row>
    <row r="84" spans="1:7" ht="26.25" customHeight="1">
      <c r="A84" s="152"/>
      <c r="B84" s="154"/>
      <c r="C84" s="152"/>
      <c r="D84" s="152"/>
      <c r="E84" s="160"/>
      <c r="F84" s="159"/>
      <c r="G84" s="262"/>
    </row>
    <row r="85" spans="1:9" ht="26.25" customHeight="1">
      <c r="A85" s="157" t="s">
        <v>57</v>
      </c>
      <c r="B85" s="255"/>
      <c r="C85" s="157"/>
      <c r="D85" s="157"/>
      <c r="E85" s="160"/>
      <c r="F85" s="159"/>
      <c r="G85" s="261">
        <f>F180</f>
        <v>18046060</v>
      </c>
      <c r="I85" s="14"/>
    </row>
    <row r="86" spans="1:7" ht="21" customHeight="1">
      <c r="A86" s="503"/>
      <c r="B86" s="504"/>
      <c r="C86" s="504"/>
      <c r="D86" s="504"/>
      <c r="E86" s="504"/>
      <c r="F86" s="504"/>
      <c r="G86" s="504"/>
    </row>
    <row r="87" spans="1:7" ht="19.5" customHeight="1">
      <c r="A87" s="152"/>
      <c r="B87" s="154"/>
      <c r="C87" s="152"/>
      <c r="D87" s="152"/>
      <c r="E87" s="152"/>
      <c r="F87" s="152"/>
      <c r="G87" s="153"/>
    </row>
    <row r="88" spans="1:7" ht="27" customHeight="1">
      <c r="A88" s="503" t="s">
        <v>172</v>
      </c>
      <c r="B88" s="504"/>
      <c r="C88" s="504"/>
      <c r="D88" s="504"/>
      <c r="E88" s="504"/>
      <c r="F88" s="504"/>
      <c r="G88" s="504"/>
    </row>
    <row r="89" spans="1:7" ht="26.25" customHeight="1">
      <c r="A89" s="503"/>
      <c r="B89" s="504"/>
      <c r="C89" s="504"/>
      <c r="D89" s="504"/>
      <c r="E89" s="504"/>
      <c r="F89" s="504"/>
      <c r="G89" s="504"/>
    </row>
    <row r="90" spans="1:7" ht="40.5" customHeight="1">
      <c r="A90" s="505" t="s">
        <v>232</v>
      </c>
      <c r="B90" s="505"/>
      <c r="C90" s="505"/>
      <c r="D90" s="505"/>
      <c r="E90" s="505"/>
      <c r="F90" s="505"/>
      <c r="G90" s="505"/>
    </row>
    <row r="91" spans="1:7" ht="26.25" customHeight="1">
      <c r="A91" s="142"/>
      <c r="B91" s="143"/>
      <c r="C91" s="142"/>
      <c r="D91" s="142"/>
      <c r="E91" s="142"/>
      <c r="F91" s="142"/>
      <c r="G91" s="144"/>
    </row>
    <row r="92" spans="1:7" ht="43.5" customHeight="1">
      <c r="A92" s="505"/>
      <c r="B92" s="505"/>
      <c r="C92" s="505"/>
      <c r="D92" s="505"/>
      <c r="E92" s="505"/>
      <c r="F92" s="505"/>
      <c r="G92" s="505"/>
    </row>
    <row r="93" spans="1:7" ht="20.25" customHeight="1" thickBot="1">
      <c r="A93" s="199"/>
      <c r="B93" s="199"/>
      <c r="C93" s="199"/>
      <c r="D93" s="199"/>
      <c r="E93" s="199"/>
      <c r="F93" s="199"/>
      <c r="G93" s="199"/>
    </row>
    <row r="94" spans="1:7" ht="20.25" customHeight="1">
      <c r="A94" s="30"/>
      <c r="B94" s="9"/>
      <c r="C94" s="51" t="s">
        <v>64</v>
      </c>
      <c r="D94" s="52" t="s">
        <v>64</v>
      </c>
      <c r="E94" s="53" t="s">
        <v>60</v>
      </c>
      <c r="F94" s="34" t="s">
        <v>65</v>
      </c>
      <c r="G94" s="54"/>
    </row>
    <row r="95" spans="1:6" ht="24" customHeight="1" thickBot="1">
      <c r="A95" s="8"/>
      <c r="B95" s="9"/>
      <c r="C95" s="10" t="s">
        <v>62</v>
      </c>
      <c r="D95" s="11" t="s">
        <v>62</v>
      </c>
      <c r="E95" s="12"/>
      <c r="F95" s="13">
        <v>2013</v>
      </c>
    </row>
    <row r="96" spans="1:6" ht="29.25" customHeight="1" thickBot="1">
      <c r="A96" s="5"/>
      <c r="B96" s="15"/>
      <c r="C96" s="443">
        <v>7</v>
      </c>
      <c r="D96" s="444"/>
      <c r="E96" s="445" t="s">
        <v>66</v>
      </c>
      <c r="F96" s="446"/>
    </row>
    <row r="97" spans="1:6" ht="23.25" customHeight="1" thickBot="1">
      <c r="A97" s="5"/>
      <c r="B97" s="15"/>
      <c r="C97" s="449">
        <v>71</v>
      </c>
      <c r="D97" s="450"/>
      <c r="E97" s="451" t="s">
        <v>148</v>
      </c>
      <c r="F97" s="452"/>
    </row>
    <row r="98" spans="1:7" ht="24" customHeight="1">
      <c r="A98" s="5"/>
      <c r="B98" s="15"/>
      <c r="C98" s="20">
        <v>711</v>
      </c>
      <c r="D98" s="447"/>
      <c r="E98" s="242" t="s">
        <v>67</v>
      </c>
      <c r="F98" s="448">
        <f>F99+F100+F101+F102</f>
        <v>21200000</v>
      </c>
      <c r="G98" s="259"/>
    </row>
    <row r="99" spans="1:7" ht="30" customHeight="1">
      <c r="A99" s="5"/>
      <c r="B99" s="15"/>
      <c r="C99" s="22"/>
      <c r="D99" s="227">
        <v>71111</v>
      </c>
      <c r="E99" s="267" t="s">
        <v>72</v>
      </c>
      <c r="F99" s="181">
        <v>6600000</v>
      </c>
      <c r="G99" s="259"/>
    </row>
    <row r="100" spans="1:7" ht="30" customHeight="1">
      <c r="A100" s="5"/>
      <c r="B100" s="15"/>
      <c r="C100" s="16"/>
      <c r="D100" s="218">
        <v>71131</v>
      </c>
      <c r="E100" s="219" t="s">
        <v>73</v>
      </c>
      <c r="F100" s="173">
        <v>5500000</v>
      </c>
      <c r="G100" s="259"/>
    </row>
    <row r="101" spans="1:7" ht="30" customHeight="1">
      <c r="A101" s="5"/>
      <c r="B101" s="15"/>
      <c r="C101" s="16"/>
      <c r="D101" s="220">
        <v>71132</v>
      </c>
      <c r="E101" s="223" t="s">
        <v>171</v>
      </c>
      <c r="F101" s="108">
        <v>1600000</v>
      </c>
      <c r="G101" s="259"/>
    </row>
    <row r="102" spans="1:7" ht="30" customHeight="1" thickBot="1">
      <c r="A102" s="5"/>
      <c r="B102" s="15"/>
      <c r="C102" s="331"/>
      <c r="D102" s="453">
        <v>71175</v>
      </c>
      <c r="E102" s="454" t="s">
        <v>74</v>
      </c>
      <c r="F102" s="341">
        <v>7500000</v>
      </c>
      <c r="G102" s="259"/>
    </row>
    <row r="103" spans="1:7" ht="35.25" customHeight="1">
      <c r="A103" s="5"/>
      <c r="B103" s="15"/>
      <c r="C103" s="22">
        <v>713</v>
      </c>
      <c r="D103" s="507" t="s">
        <v>78</v>
      </c>
      <c r="E103" s="508"/>
      <c r="F103" s="224">
        <f>SUM(F104:F105)</f>
        <v>1800000</v>
      </c>
      <c r="G103" s="259"/>
    </row>
    <row r="104" spans="1:7" ht="27" customHeight="1">
      <c r="A104" s="5"/>
      <c r="B104" s="15"/>
      <c r="C104" s="16"/>
      <c r="D104" s="220">
        <v>71312</v>
      </c>
      <c r="E104" s="223" t="s">
        <v>76</v>
      </c>
      <c r="F104" s="183">
        <v>550000</v>
      </c>
      <c r="G104" s="259"/>
    </row>
    <row r="105" spans="1:7" ht="27" customHeight="1" thickBot="1">
      <c r="A105" s="5"/>
      <c r="B105" s="15"/>
      <c r="C105" s="331"/>
      <c r="D105" s="453">
        <v>71351</v>
      </c>
      <c r="E105" s="454" t="s">
        <v>77</v>
      </c>
      <c r="F105" s="391">
        <v>1250000</v>
      </c>
      <c r="G105" s="259"/>
    </row>
    <row r="106" spans="1:7" ht="27.75" customHeight="1">
      <c r="A106" s="5"/>
      <c r="B106" s="15"/>
      <c r="C106" s="22">
        <v>714</v>
      </c>
      <c r="D106" s="507" t="s">
        <v>79</v>
      </c>
      <c r="E106" s="508"/>
      <c r="F106" s="224">
        <f>SUM(F107:F111)</f>
        <v>10600000</v>
      </c>
      <c r="G106" s="259"/>
    </row>
    <row r="107" spans="1:7" ht="32.25" customHeight="1">
      <c r="A107" s="5"/>
      <c r="B107" s="15"/>
      <c r="C107" s="16"/>
      <c r="D107" s="220">
        <v>71410</v>
      </c>
      <c r="E107" s="225" t="s">
        <v>220</v>
      </c>
      <c r="F107" s="183">
        <v>500000</v>
      </c>
      <c r="G107" s="259"/>
    </row>
    <row r="108" spans="1:7" ht="32.25" customHeight="1">
      <c r="A108" s="5"/>
      <c r="B108" s="15"/>
      <c r="C108" s="16"/>
      <c r="D108" s="220">
        <v>71420</v>
      </c>
      <c r="E108" s="233" t="s">
        <v>228</v>
      </c>
      <c r="F108" s="183">
        <v>150000</v>
      </c>
      <c r="G108" s="259"/>
    </row>
    <row r="109" spans="1:7" ht="32.25" customHeight="1">
      <c r="A109" s="5"/>
      <c r="B109" s="15"/>
      <c r="C109" s="16"/>
      <c r="D109" s="220">
        <v>71460</v>
      </c>
      <c r="E109" s="233" t="s">
        <v>193</v>
      </c>
      <c r="F109" s="183">
        <v>8500000</v>
      </c>
      <c r="G109" s="259"/>
    </row>
    <row r="110" spans="1:7" ht="31.5" customHeight="1">
      <c r="A110" s="5"/>
      <c r="B110" s="15"/>
      <c r="C110" s="16"/>
      <c r="D110" s="220">
        <v>71470</v>
      </c>
      <c r="E110" s="233" t="s">
        <v>221</v>
      </c>
      <c r="F110" s="183">
        <v>900000</v>
      </c>
      <c r="G110" s="259"/>
    </row>
    <row r="111" spans="1:7" ht="32.25" customHeight="1" thickBot="1">
      <c r="A111" s="5"/>
      <c r="B111" s="15"/>
      <c r="C111" s="331"/>
      <c r="D111" s="455">
        <v>71480</v>
      </c>
      <c r="E111" s="454" t="s">
        <v>207</v>
      </c>
      <c r="F111" s="391">
        <v>550000</v>
      </c>
      <c r="G111" s="259"/>
    </row>
    <row r="112" spans="1:7" ht="35.25" customHeight="1">
      <c r="A112" s="5"/>
      <c r="B112" s="15"/>
      <c r="C112" s="22">
        <v>715</v>
      </c>
      <c r="D112" s="507" t="s">
        <v>121</v>
      </c>
      <c r="E112" s="508"/>
      <c r="F112" s="224">
        <f>SUM(F113:F117)</f>
        <v>2770000</v>
      </c>
      <c r="G112" s="259"/>
    </row>
    <row r="113" spans="1:7" ht="42" customHeight="1">
      <c r="A113" s="5"/>
      <c r="B113" s="15"/>
      <c r="C113" s="16"/>
      <c r="D113" s="220">
        <v>71523</v>
      </c>
      <c r="E113" s="225" t="s">
        <v>75</v>
      </c>
      <c r="F113" s="108">
        <v>210000</v>
      </c>
      <c r="G113" s="259"/>
    </row>
    <row r="114" spans="1:7" ht="39.75" customHeight="1">
      <c r="A114" s="5"/>
      <c r="B114" s="15"/>
      <c r="C114" s="16"/>
      <c r="D114" s="220">
        <v>71525</v>
      </c>
      <c r="E114" s="225" t="s">
        <v>120</v>
      </c>
      <c r="F114" s="108">
        <v>10000</v>
      </c>
      <c r="G114" s="259"/>
    </row>
    <row r="115" spans="1:7" ht="44.25" customHeight="1">
      <c r="A115" s="5"/>
      <c r="B115" s="15"/>
      <c r="C115" s="16"/>
      <c r="D115" s="220">
        <v>71531</v>
      </c>
      <c r="E115" s="225" t="s">
        <v>51</v>
      </c>
      <c r="F115" s="108">
        <v>500000</v>
      </c>
      <c r="G115" s="259"/>
    </row>
    <row r="116" spans="1:7" ht="30" customHeight="1">
      <c r="A116" s="5"/>
      <c r="B116" s="15"/>
      <c r="C116" s="16"/>
      <c r="D116" s="228">
        <v>71532</v>
      </c>
      <c r="E116" s="229" t="s">
        <v>167</v>
      </c>
      <c r="F116" s="108">
        <v>1350000</v>
      </c>
      <c r="G116" s="259"/>
    </row>
    <row r="117" spans="1:7" ht="30" customHeight="1" thickBot="1">
      <c r="A117" s="5"/>
      <c r="B117" s="15"/>
      <c r="C117" s="331"/>
      <c r="D117" s="453">
        <v>71554</v>
      </c>
      <c r="E117" s="454" t="s">
        <v>122</v>
      </c>
      <c r="F117" s="341">
        <v>700000</v>
      </c>
      <c r="G117" s="259"/>
    </row>
    <row r="118" spans="1:7" ht="27.75" customHeight="1" thickBot="1">
      <c r="A118" s="5"/>
      <c r="B118" s="15"/>
      <c r="C118" s="356">
        <v>72</v>
      </c>
      <c r="D118" s="510" t="s">
        <v>119</v>
      </c>
      <c r="E118" s="511"/>
      <c r="F118" s="457"/>
      <c r="G118" s="259"/>
    </row>
    <row r="119" spans="1:7" ht="27.75" customHeight="1">
      <c r="A119" s="5"/>
      <c r="B119" s="15"/>
      <c r="C119" s="26">
        <v>721</v>
      </c>
      <c r="D119" s="507" t="s">
        <v>123</v>
      </c>
      <c r="E119" s="509"/>
      <c r="F119" s="224">
        <f>SUM(F120)</f>
        <v>6000000</v>
      </c>
      <c r="G119" s="259"/>
    </row>
    <row r="120" spans="1:7" ht="38.25" customHeight="1" thickBot="1">
      <c r="A120" s="5"/>
      <c r="B120" s="15"/>
      <c r="C120" s="331"/>
      <c r="D120" s="458">
        <v>72112</v>
      </c>
      <c r="E120" s="459" t="s">
        <v>50</v>
      </c>
      <c r="F120" s="341">
        <v>6000000</v>
      </c>
      <c r="G120" s="259"/>
    </row>
    <row r="121" spans="1:7" ht="33.75" customHeight="1" thickBot="1">
      <c r="A121" s="5"/>
      <c r="B121" s="15"/>
      <c r="C121" s="356">
        <v>73</v>
      </c>
      <c r="D121" s="510" t="s">
        <v>45</v>
      </c>
      <c r="E121" s="511"/>
      <c r="F121" s="460">
        <f>SUM(F122)</f>
        <v>800000</v>
      </c>
      <c r="G121" s="259"/>
    </row>
    <row r="122" spans="1:7" ht="40.5" customHeight="1" thickBot="1">
      <c r="A122" s="5"/>
      <c r="B122" s="15"/>
      <c r="C122" s="356">
        <v>732</v>
      </c>
      <c r="D122" s="461">
        <v>73211</v>
      </c>
      <c r="E122" s="462" t="s">
        <v>125</v>
      </c>
      <c r="F122" s="418">
        <v>800000</v>
      </c>
      <c r="G122" s="259"/>
    </row>
    <row r="123" spans="1:7" ht="33" customHeight="1">
      <c r="A123" s="5"/>
      <c r="B123" s="15"/>
      <c r="C123" s="22">
        <v>74</v>
      </c>
      <c r="D123" s="507" t="s">
        <v>124</v>
      </c>
      <c r="E123" s="508"/>
      <c r="F123" s="456"/>
      <c r="G123" s="259"/>
    </row>
    <row r="124" spans="1:7" ht="27.75" customHeight="1" thickBot="1">
      <c r="A124" s="5"/>
      <c r="B124" s="15"/>
      <c r="C124" s="464">
        <v>742</v>
      </c>
      <c r="D124" s="516" t="s">
        <v>118</v>
      </c>
      <c r="E124" s="517"/>
      <c r="F124" s="463">
        <f>F125</f>
        <v>4300000</v>
      </c>
      <c r="G124" s="259"/>
    </row>
    <row r="125" spans="1:7" ht="37.5" customHeight="1" thickBot="1">
      <c r="A125" s="5"/>
      <c r="B125" s="15"/>
      <c r="C125" s="16"/>
      <c r="D125" s="218">
        <v>74211</v>
      </c>
      <c r="E125" s="234" t="s">
        <v>49</v>
      </c>
      <c r="F125" s="173">
        <v>4300000</v>
      </c>
      <c r="G125" s="259"/>
    </row>
    <row r="126" spans="1:7" ht="51.75" customHeight="1" thickBot="1" thickTop="1">
      <c r="A126" s="5"/>
      <c r="B126" s="15"/>
      <c r="C126" s="28">
        <v>7</v>
      </c>
      <c r="D126" s="518" t="s">
        <v>126</v>
      </c>
      <c r="E126" s="519"/>
      <c r="F126" s="295">
        <f>F124+F119+F112+F106+F103+F121+F98</f>
        <v>47470000</v>
      </c>
      <c r="G126" s="259"/>
    </row>
    <row r="127" spans="1:7" ht="15" customHeight="1" thickBot="1">
      <c r="A127" s="5"/>
      <c r="B127" s="15"/>
      <c r="C127" s="202"/>
      <c r="D127" s="203"/>
      <c r="E127" s="201"/>
      <c r="F127" s="204"/>
      <c r="G127" s="69"/>
    </row>
    <row r="128" spans="1:6" ht="12.75">
      <c r="A128" s="30"/>
      <c r="B128" s="9"/>
      <c r="C128" s="31" t="s">
        <v>140</v>
      </c>
      <c r="D128" s="32" t="s">
        <v>140</v>
      </c>
      <c r="E128" s="33" t="s">
        <v>60</v>
      </c>
      <c r="F128" s="34" t="s">
        <v>65</v>
      </c>
    </row>
    <row r="129" spans="1:6" ht="13.5" thickBot="1">
      <c r="A129" s="8"/>
      <c r="B129" s="9"/>
      <c r="C129" s="35" t="s">
        <v>62</v>
      </c>
      <c r="D129" s="36" t="s">
        <v>62</v>
      </c>
      <c r="E129" s="37"/>
      <c r="F129" s="13">
        <v>2013</v>
      </c>
    </row>
    <row r="130" spans="1:6" ht="15" customHeight="1" thickBot="1">
      <c r="A130" s="5"/>
      <c r="B130" s="15"/>
      <c r="C130" s="356"/>
      <c r="D130" s="357"/>
      <c r="E130" s="358" t="s">
        <v>80</v>
      </c>
      <c r="F130" s="359"/>
    </row>
    <row r="131" spans="1:6" ht="15" customHeight="1">
      <c r="A131" s="5"/>
      <c r="B131" s="15"/>
      <c r="C131" s="26">
        <v>411</v>
      </c>
      <c r="D131" s="40"/>
      <c r="E131" s="268" t="s">
        <v>0</v>
      </c>
      <c r="F131" s="269">
        <f>F132+F133+F134+F135+F136</f>
        <v>9247340</v>
      </c>
    </row>
    <row r="132" spans="1:6" ht="15" customHeight="1">
      <c r="A132" s="5"/>
      <c r="B132" s="15"/>
      <c r="C132" s="26"/>
      <c r="D132" s="2">
        <v>4111</v>
      </c>
      <c r="E132" s="270" t="s">
        <v>92</v>
      </c>
      <c r="F132" s="271">
        <f>F269+F293+F315+F333+F362+F412+F430+F453+F476+F500+F524+F550+F571+F597+F617+F643+F663+F687+F705+F729+F750+F776+F802+F828+F853+F876</f>
        <v>5452700</v>
      </c>
    </row>
    <row r="133" spans="1:6" ht="15" customHeight="1">
      <c r="A133" s="5"/>
      <c r="B133" s="15"/>
      <c r="C133" s="26"/>
      <c r="D133" s="2">
        <v>4112</v>
      </c>
      <c r="E133" s="270" t="s">
        <v>81</v>
      </c>
      <c r="F133" s="271">
        <f>F270+F294+F316+F334+F363+F413+F431+F454+F477+F501+F525+F551+F572+F598+F618+F644+F664+F688+F706+F730+F751+F777+F803+F829+F854+F877</f>
        <v>739800</v>
      </c>
    </row>
    <row r="134" spans="1:6" ht="15" customHeight="1">
      <c r="A134" s="5"/>
      <c r="B134" s="15"/>
      <c r="C134" s="26"/>
      <c r="D134" s="2">
        <v>4113</v>
      </c>
      <c r="E134" s="270" t="s">
        <v>127</v>
      </c>
      <c r="F134" s="271">
        <f>F271+F295+F317+F335+F364+F414+F432+F455+F478+F502+F526+F552+F573+F599+F619+F645+F665+F689+F707+F731+F752+F778+F804+F830+F855+F878</f>
        <v>1967900</v>
      </c>
    </row>
    <row r="135" spans="1:6" ht="15" customHeight="1">
      <c r="A135" s="5"/>
      <c r="B135" s="15"/>
      <c r="C135" s="26"/>
      <c r="D135" s="2">
        <v>4114</v>
      </c>
      <c r="E135" s="270" t="s">
        <v>128</v>
      </c>
      <c r="F135" s="271">
        <f>F272+F296+F318+F336+F365+F415+F433+F456+F479+F503+F527+F553+F574+F600+F620+F646+F666+F690+F708+F732+F753+F779+F805+F831+F856+F879</f>
        <v>968640</v>
      </c>
    </row>
    <row r="136" spans="1:6" ht="15" customHeight="1" thickBot="1">
      <c r="A136" s="5"/>
      <c r="B136" s="15"/>
      <c r="C136" s="360"/>
      <c r="D136" s="334">
        <v>4115</v>
      </c>
      <c r="E136" s="361" t="s">
        <v>74</v>
      </c>
      <c r="F136" s="362">
        <f>F273+F297+F319+F337+F366+F416+F434+F457+F480+F504+F528+F554+F575+F601+F621+F647+F667+F691+F709+F733+F754+F780+F806+F832+F857+F880</f>
        <v>118300</v>
      </c>
    </row>
    <row r="137" spans="1:6" ht="15" customHeight="1">
      <c r="A137" s="5"/>
      <c r="B137" s="15"/>
      <c r="C137" s="26">
        <v>412</v>
      </c>
      <c r="D137" s="40"/>
      <c r="E137" s="268" t="s">
        <v>1</v>
      </c>
      <c r="F137" s="269">
        <f>F138+F139+F140+F141</f>
        <v>774000</v>
      </c>
    </row>
    <row r="138" spans="1:6" ht="15" customHeight="1">
      <c r="A138" s="5"/>
      <c r="B138" s="15"/>
      <c r="C138" s="26"/>
      <c r="D138" s="2">
        <v>4123</v>
      </c>
      <c r="E138" s="270" t="s">
        <v>83</v>
      </c>
      <c r="F138" s="271">
        <f>F275+F299+F321+F339+F368+F418+F436+F459+F482+F506+F530+F556+F577+F603+F623+F649+F669+F693+F711+F735+F756+F782+F808+F834+F859+F882</f>
        <v>432300</v>
      </c>
    </row>
    <row r="139" spans="1:6" ht="15" customHeight="1">
      <c r="A139" s="5"/>
      <c r="B139" s="15"/>
      <c r="C139" s="26"/>
      <c r="D139" s="2">
        <v>4125</v>
      </c>
      <c r="E139" s="270" t="s">
        <v>129</v>
      </c>
      <c r="F139" s="271">
        <f>F369</f>
        <v>100000</v>
      </c>
    </row>
    <row r="140" spans="1:6" ht="15" customHeight="1">
      <c r="A140" s="5"/>
      <c r="B140" s="15"/>
      <c r="C140" s="26"/>
      <c r="D140" s="2">
        <v>4126</v>
      </c>
      <c r="E140" s="270" t="s">
        <v>130</v>
      </c>
      <c r="F140" s="271">
        <f>F340</f>
        <v>153000</v>
      </c>
    </row>
    <row r="141" spans="1:6" ht="15" customHeight="1" thickBot="1">
      <c r="A141" s="5"/>
      <c r="B141" s="15"/>
      <c r="C141" s="360"/>
      <c r="D141" s="334">
        <v>4127</v>
      </c>
      <c r="E141" s="361" t="s">
        <v>85</v>
      </c>
      <c r="F141" s="362">
        <f>F276+F300+F322+F341+F370+F419+F437+F460+F483+F507+F531+F557+F578+F604+F624+F650+F670+F694+F712+F736+F757+F783+F809+F835+F860+F883</f>
        <v>88700</v>
      </c>
    </row>
    <row r="142" spans="1:6" ht="15" customHeight="1">
      <c r="A142" s="5"/>
      <c r="B142" s="15"/>
      <c r="C142" s="26">
        <v>413</v>
      </c>
      <c r="D142" s="40"/>
      <c r="E142" s="268" t="s">
        <v>2</v>
      </c>
      <c r="F142" s="269">
        <f>SUM(F143:F146)</f>
        <v>2051510</v>
      </c>
    </row>
    <row r="143" spans="1:6" ht="15" customHeight="1">
      <c r="A143" s="5"/>
      <c r="B143" s="15"/>
      <c r="C143" s="26"/>
      <c r="D143" s="2">
        <v>4131</v>
      </c>
      <c r="E143" s="270" t="s">
        <v>242</v>
      </c>
      <c r="F143" s="271">
        <f>F278+F302+F324+F343+F372+F421+F439+F462+F485+F509+F533+F559+F580+F606+F626+F652+F672+F696+F714+F738+F759+F785+F811+F837+F862+F885</f>
        <v>216160</v>
      </c>
    </row>
    <row r="144" spans="1:6" ht="15" customHeight="1">
      <c r="A144" s="5"/>
      <c r="B144" s="15"/>
      <c r="C144" s="26"/>
      <c r="D144" s="2">
        <v>4133</v>
      </c>
      <c r="E144" s="270" t="s">
        <v>243</v>
      </c>
      <c r="F144" s="271">
        <f>F279+F303+F325+F344+F373+F422+F440+F463+F486+F510+F560+F581+F607+F627+F653+F697+F715+F739+F760+F786+F812+F838+F863+F886</f>
        <v>142550</v>
      </c>
    </row>
    <row r="145" spans="1:6" ht="15" customHeight="1">
      <c r="A145" s="5"/>
      <c r="B145" s="15"/>
      <c r="C145" s="26"/>
      <c r="D145" s="2">
        <v>4134</v>
      </c>
      <c r="E145" s="270" t="s">
        <v>25</v>
      </c>
      <c r="F145" s="271">
        <f>F374+F487+F511+F561+F628+F654+F673+F787+F887</f>
        <v>1373800</v>
      </c>
    </row>
    <row r="146" spans="1:6" ht="15" customHeight="1" thickBot="1">
      <c r="A146" s="5"/>
      <c r="B146" s="15"/>
      <c r="C146" s="360"/>
      <c r="D146" s="334">
        <v>4135</v>
      </c>
      <c r="E146" s="361" t="s">
        <v>248</v>
      </c>
      <c r="F146" s="362">
        <f>F488+F512+F629+F788</f>
        <v>319000</v>
      </c>
    </row>
    <row r="147" spans="1:7" s="318" customFormat="1" ht="15" customHeight="1">
      <c r="A147" s="97"/>
      <c r="B147" s="47"/>
      <c r="C147" s="26">
        <v>414</v>
      </c>
      <c r="D147" s="91"/>
      <c r="E147" s="274" t="s">
        <v>247</v>
      </c>
      <c r="F147" s="363">
        <f>SUM(F148:F155)</f>
        <v>2646970</v>
      </c>
      <c r="G147" s="317"/>
    </row>
    <row r="148" spans="1:7" s="318" customFormat="1" ht="15" customHeight="1">
      <c r="A148" s="97"/>
      <c r="B148" s="47"/>
      <c r="C148" s="26"/>
      <c r="D148" s="44">
        <v>4141</v>
      </c>
      <c r="E148" s="278" t="s">
        <v>249</v>
      </c>
      <c r="F148" s="271">
        <f>F281+F305+F327+F346+F376+F424+F442+F465+F490+F514+F535+F563+F583+F609+F631+F699+F717+F741+F762+F790+F814+F840+F865+F889</f>
        <v>64300</v>
      </c>
      <c r="G148" s="317"/>
    </row>
    <row r="149" spans="1:7" s="318" customFormat="1" ht="15" customHeight="1">
      <c r="A149" s="97"/>
      <c r="B149" s="47"/>
      <c r="C149" s="26"/>
      <c r="D149" s="44">
        <v>4142</v>
      </c>
      <c r="E149" s="278" t="s">
        <v>263</v>
      </c>
      <c r="F149" s="271">
        <f>F282+F347</f>
        <v>11000</v>
      </c>
      <c r="G149" s="317"/>
    </row>
    <row r="150" spans="1:7" s="318" customFormat="1" ht="15" customHeight="1">
      <c r="A150" s="97"/>
      <c r="B150" s="47"/>
      <c r="C150" s="26"/>
      <c r="D150" s="44">
        <v>4143</v>
      </c>
      <c r="E150" s="278" t="s">
        <v>245</v>
      </c>
      <c r="F150" s="271">
        <f>F283+F306+F328+F348+F377+F425+F443+F466+F491+F515+F536+F564+F584+F610+F632+F656+F675+F700+F718+F742+F763+F791+F815+F841+F866+F890</f>
        <v>219500</v>
      </c>
      <c r="G150" s="317"/>
    </row>
    <row r="151" spans="1:7" s="318" customFormat="1" ht="15" customHeight="1">
      <c r="A151" s="97"/>
      <c r="B151" s="47"/>
      <c r="C151" s="26"/>
      <c r="D151" s="44">
        <v>4144</v>
      </c>
      <c r="E151" s="270" t="s">
        <v>134</v>
      </c>
      <c r="F151" s="271">
        <f>F378</f>
        <v>45000</v>
      </c>
      <c r="G151" s="317"/>
    </row>
    <row r="152" spans="1:6" ht="15" customHeight="1">
      <c r="A152" s="5"/>
      <c r="B152" s="15"/>
      <c r="C152" s="26"/>
      <c r="D152" s="2">
        <v>4146</v>
      </c>
      <c r="E152" s="270" t="s">
        <v>256</v>
      </c>
      <c r="F152" s="271">
        <f>F816</f>
        <v>78000</v>
      </c>
    </row>
    <row r="153" spans="1:6" ht="15" customHeight="1">
      <c r="A153" s="5"/>
      <c r="B153" s="15"/>
      <c r="C153" s="26"/>
      <c r="D153" s="2">
        <v>4147</v>
      </c>
      <c r="E153" s="270" t="s">
        <v>250</v>
      </c>
      <c r="F153" s="271">
        <f>F284+F743+F867</f>
        <v>42000</v>
      </c>
    </row>
    <row r="154" spans="1:6" ht="15" customHeight="1">
      <c r="A154" s="5"/>
      <c r="B154" s="15"/>
      <c r="C154" s="26"/>
      <c r="D154" s="2">
        <v>4148</v>
      </c>
      <c r="E154" s="270" t="s">
        <v>257</v>
      </c>
      <c r="F154" s="271">
        <f>F842+F868</f>
        <v>9000</v>
      </c>
    </row>
    <row r="155" spans="1:6" ht="15" customHeight="1" thickBot="1">
      <c r="A155" s="5"/>
      <c r="B155" s="15"/>
      <c r="C155" s="360"/>
      <c r="D155" s="334">
        <v>4149</v>
      </c>
      <c r="E155" s="361" t="s">
        <v>246</v>
      </c>
      <c r="F155" s="362">
        <f>F285+F307+F329+F349+F379+F426+F444+F467+F492+F516+F537+F565+F585+F611+F657+F676+F701+F719+F744+F764+F792+F817+F843+F891+F633</f>
        <v>2178170</v>
      </c>
    </row>
    <row r="156" spans="1:6" ht="15" customHeight="1">
      <c r="A156" s="5"/>
      <c r="B156" s="15"/>
      <c r="C156" s="26">
        <v>415</v>
      </c>
      <c r="D156" s="40"/>
      <c r="E156" s="268" t="s">
        <v>135</v>
      </c>
      <c r="F156" s="269">
        <f>F157+F158+F159</f>
        <v>328700</v>
      </c>
    </row>
    <row r="157" spans="1:6" ht="15" customHeight="1">
      <c r="A157" s="5"/>
      <c r="B157" s="15"/>
      <c r="C157" s="26"/>
      <c r="D157" s="2">
        <v>4152</v>
      </c>
      <c r="E157" s="272" t="s">
        <v>271</v>
      </c>
      <c r="F157" s="271">
        <f>F518+F794+F893</f>
        <v>137000</v>
      </c>
    </row>
    <row r="158" spans="1:6" ht="15" customHeight="1">
      <c r="A158" s="5"/>
      <c r="B158" s="15"/>
      <c r="C158" s="26"/>
      <c r="D158" s="2">
        <v>4153</v>
      </c>
      <c r="E158" s="272" t="s">
        <v>227</v>
      </c>
      <c r="F158" s="271">
        <f>F845+F895</f>
        <v>26200</v>
      </c>
    </row>
    <row r="159" spans="1:6" ht="15" customHeight="1" thickBot="1">
      <c r="A159" s="5"/>
      <c r="B159" s="15"/>
      <c r="C159" s="360"/>
      <c r="D159" s="334">
        <v>4154</v>
      </c>
      <c r="E159" s="364" t="s">
        <v>183</v>
      </c>
      <c r="F159" s="362">
        <f>F795+F894</f>
        <v>165500</v>
      </c>
    </row>
    <row r="160" spans="1:6" ht="15" customHeight="1">
      <c r="A160" s="5"/>
      <c r="B160" s="15"/>
      <c r="C160" s="26">
        <v>416</v>
      </c>
      <c r="D160" s="42"/>
      <c r="E160" s="274" t="s">
        <v>109</v>
      </c>
      <c r="F160" s="269">
        <f>F161+F162</f>
        <v>1255000</v>
      </c>
    </row>
    <row r="161" spans="1:6" ht="15" customHeight="1">
      <c r="A161" s="5"/>
      <c r="B161" s="15"/>
      <c r="C161" s="26"/>
      <c r="D161" s="2">
        <v>4161</v>
      </c>
      <c r="E161" s="275" t="s">
        <v>110</v>
      </c>
      <c r="F161" s="271">
        <f>F381</f>
        <v>5000</v>
      </c>
    </row>
    <row r="162" spans="1:6" ht="15" customHeight="1" thickBot="1">
      <c r="A162" s="5"/>
      <c r="B162" s="15"/>
      <c r="C162" s="360"/>
      <c r="D162" s="334">
        <v>4162</v>
      </c>
      <c r="E162" s="361" t="s">
        <v>111</v>
      </c>
      <c r="F162" s="362">
        <f>F382</f>
        <v>1250000</v>
      </c>
    </row>
    <row r="163" spans="1:6" ht="15" customHeight="1">
      <c r="A163" s="5"/>
      <c r="B163" s="15"/>
      <c r="C163" s="26">
        <v>417</v>
      </c>
      <c r="D163" s="42"/>
      <c r="E163" s="274" t="s">
        <v>252</v>
      </c>
      <c r="F163" s="269">
        <f>F164</f>
        <v>25720</v>
      </c>
    </row>
    <row r="164" spans="1:6" ht="15" customHeight="1" thickBot="1">
      <c r="A164" s="5"/>
      <c r="B164" s="15"/>
      <c r="C164" s="360"/>
      <c r="D164" s="334">
        <v>4171</v>
      </c>
      <c r="E164" s="365" t="s">
        <v>272</v>
      </c>
      <c r="F164" s="362">
        <f>F351+F613+F766+F897</f>
        <v>25720</v>
      </c>
    </row>
    <row r="165" spans="1:6" ht="15" customHeight="1">
      <c r="A165" s="5"/>
      <c r="B165" s="15"/>
      <c r="C165" s="26">
        <v>419</v>
      </c>
      <c r="D165" s="40"/>
      <c r="E165" s="268" t="s">
        <v>139</v>
      </c>
      <c r="F165" s="269">
        <f>F166+F167+F168</f>
        <v>235100</v>
      </c>
    </row>
    <row r="166" spans="1:6" ht="15" customHeight="1">
      <c r="A166" s="5"/>
      <c r="B166" s="15"/>
      <c r="C166" s="26"/>
      <c r="D166" s="2">
        <v>4193</v>
      </c>
      <c r="E166" s="272" t="s">
        <v>259</v>
      </c>
      <c r="F166" s="271">
        <f>F847</f>
        <v>98400</v>
      </c>
    </row>
    <row r="167" spans="1:6" ht="15" customHeight="1">
      <c r="A167" s="5"/>
      <c r="B167" s="15"/>
      <c r="C167" s="26"/>
      <c r="D167" s="2">
        <v>4194</v>
      </c>
      <c r="E167" s="272" t="s">
        <v>253</v>
      </c>
      <c r="F167" s="271">
        <f>F797+F899</f>
        <v>43000</v>
      </c>
    </row>
    <row r="168" spans="1:6" ht="24.75" customHeight="1" thickBot="1">
      <c r="A168" s="5"/>
      <c r="B168" s="15"/>
      <c r="C168" s="360"/>
      <c r="D168" s="334">
        <v>4196</v>
      </c>
      <c r="E168" s="366" t="s">
        <v>254</v>
      </c>
      <c r="F168" s="362">
        <f>F587+F635+F678+F798+F520</f>
        <v>93700</v>
      </c>
    </row>
    <row r="169" spans="1:6" ht="30.75" customHeight="1">
      <c r="A169" s="5"/>
      <c r="B169" s="15"/>
      <c r="C169" s="26">
        <v>431</v>
      </c>
      <c r="D169" s="40"/>
      <c r="E169" s="276" t="s">
        <v>8</v>
      </c>
      <c r="F169" s="269">
        <f>SUM(F170:F175)</f>
        <v>1485600</v>
      </c>
    </row>
    <row r="170" spans="1:6" ht="15" customHeight="1">
      <c r="A170" s="5"/>
      <c r="B170" s="15"/>
      <c r="C170" s="26"/>
      <c r="D170" s="2">
        <v>4313</v>
      </c>
      <c r="E170" s="277" t="s">
        <v>37</v>
      </c>
      <c r="F170" s="271">
        <f>F539</f>
        <v>280000</v>
      </c>
    </row>
    <row r="171" spans="1:6" ht="15" customHeight="1">
      <c r="A171" s="5"/>
      <c r="B171" s="15"/>
      <c r="C171" s="26"/>
      <c r="D171" s="2">
        <v>4314</v>
      </c>
      <c r="E171" s="277" t="s">
        <v>11</v>
      </c>
      <c r="F171" s="271">
        <f>F384</f>
        <v>30000</v>
      </c>
    </row>
    <row r="172" spans="1:6" ht="15" customHeight="1">
      <c r="A172" s="5"/>
      <c r="B172" s="15"/>
      <c r="C172" s="26"/>
      <c r="D172" s="2">
        <v>4315</v>
      </c>
      <c r="E172" s="330" t="s">
        <v>6</v>
      </c>
      <c r="F172" s="271">
        <f>F385+F353</f>
        <v>384000</v>
      </c>
    </row>
    <row r="173" spans="1:6" ht="15" customHeight="1">
      <c r="A173" s="5"/>
      <c r="B173" s="15"/>
      <c r="C173" s="26"/>
      <c r="D173" s="2">
        <v>4316</v>
      </c>
      <c r="E173" s="278" t="s">
        <v>268</v>
      </c>
      <c r="F173" s="271">
        <f>F469</f>
        <v>240000</v>
      </c>
    </row>
    <row r="174" spans="1:6" ht="15" customHeight="1">
      <c r="A174" s="5"/>
      <c r="B174" s="15"/>
      <c r="C174" s="26"/>
      <c r="D174" s="2">
        <v>4318</v>
      </c>
      <c r="E174" s="278" t="s">
        <v>269</v>
      </c>
      <c r="F174" s="271">
        <f>F287+F354+F386+F470+F540</f>
        <v>546600</v>
      </c>
    </row>
    <row r="175" spans="1:6" ht="15" customHeight="1" thickBot="1">
      <c r="A175" s="5"/>
      <c r="B175" s="15"/>
      <c r="C175" s="360"/>
      <c r="D175" s="334">
        <v>4319</v>
      </c>
      <c r="E175" s="367" t="s">
        <v>266</v>
      </c>
      <c r="F175" s="362">
        <f>F387</f>
        <v>5000</v>
      </c>
    </row>
    <row r="176" spans="1:6" ht="15" customHeight="1">
      <c r="A176" s="5"/>
      <c r="B176" s="15"/>
      <c r="C176" s="26">
        <v>432</v>
      </c>
      <c r="D176" s="40"/>
      <c r="E176" s="276" t="s">
        <v>267</v>
      </c>
      <c r="F176" s="269">
        <f>SUM(F177:F179)</f>
        <v>8060000</v>
      </c>
    </row>
    <row r="177" spans="1:6" ht="15" customHeight="1">
      <c r="A177" s="5"/>
      <c r="B177" s="15"/>
      <c r="C177" s="26"/>
      <c r="D177" s="2">
        <v>4324</v>
      </c>
      <c r="E177" s="278" t="s">
        <v>137</v>
      </c>
      <c r="F177" s="271">
        <f>F389</f>
        <v>825000</v>
      </c>
    </row>
    <row r="178" spans="1:6" ht="15" customHeight="1">
      <c r="A178" s="5"/>
      <c r="B178" s="15"/>
      <c r="C178" s="26"/>
      <c r="D178" s="2">
        <v>4325</v>
      </c>
      <c r="E178" s="278" t="s">
        <v>187</v>
      </c>
      <c r="F178" s="271">
        <f>F390</f>
        <v>300000</v>
      </c>
    </row>
    <row r="179" spans="1:6" ht="15" customHeight="1" thickBot="1">
      <c r="A179" s="5"/>
      <c r="B179" s="15"/>
      <c r="C179" s="360"/>
      <c r="D179" s="334">
        <v>4326</v>
      </c>
      <c r="E179" s="367" t="s">
        <v>3</v>
      </c>
      <c r="F179" s="362">
        <f>F391</f>
        <v>6935000</v>
      </c>
    </row>
    <row r="180" spans="1:6" ht="21" customHeight="1">
      <c r="A180" s="5"/>
      <c r="B180" s="15"/>
      <c r="C180" s="26">
        <v>441</v>
      </c>
      <c r="D180" s="40"/>
      <c r="E180" s="268" t="s">
        <v>89</v>
      </c>
      <c r="F180" s="363">
        <f>F181+F182+F183+F184</f>
        <v>18046060</v>
      </c>
    </row>
    <row r="181" spans="1:6" ht="15" customHeight="1">
      <c r="A181" s="5"/>
      <c r="B181" s="15"/>
      <c r="C181" s="26"/>
      <c r="D181" s="44">
        <v>4412</v>
      </c>
      <c r="E181" s="270" t="s">
        <v>12</v>
      </c>
      <c r="F181" s="293">
        <f>F393</f>
        <v>14760000</v>
      </c>
    </row>
    <row r="182" spans="1:6" ht="15" customHeight="1">
      <c r="A182" s="5"/>
      <c r="B182" s="15"/>
      <c r="C182" s="26"/>
      <c r="D182" s="44">
        <v>4413</v>
      </c>
      <c r="E182" s="278" t="s">
        <v>13</v>
      </c>
      <c r="F182" s="279">
        <f>F394</f>
        <v>2200800</v>
      </c>
    </row>
    <row r="183" spans="1:6" ht="15" customHeight="1">
      <c r="A183" s="5"/>
      <c r="B183" s="15"/>
      <c r="C183" s="26"/>
      <c r="D183" s="44">
        <v>4415</v>
      </c>
      <c r="E183" s="278" t="s">
        <v>14</v>
      </c>
      <c r="F183" s="279">
        <f>F395+F472+F542+F567+F589+F659+F721+F746+F768+F819+F849+F901+F289</f>
        <v>580260</v>
      </c>
    </row>
    <row r="184" spans="1:6" ht="15" customHeight="1" thickBot="1">
      <c r="A184" s="5"/>
      <c r="B184" s="15"/>
      <c r="C184" s="360"/>
      <c r="D184" s="368">
        <v>4416</v>
      </c>
      <c r="E184" s="367" t="s">
        <v>273</v>
      </c>
      <c r="F184" s="369">
        <f>F396</f>
        <v>505000</v>
      </c>
    </row>
    <row r="185" spans="1:6" ht="15" customHeight="1">
      <c r="A185" s="5"/>
      <c r="B185" s="15"/>
      <c r="C185" s="26">
        <v>46</v>
      </c>
      <c r="D185" s="40"/>
      <c r="E185" s="268" t="s">
        <v>54</v>
      </c>
      <c r="F185" s="269">
        <f>F186+F187</f>
        <v>2714000</v>
      </c>
    </row>
    <row r="186" spans="1:6" ht="15" customHeight="1">
      <c r="A186" s="5"/>
      <c r="B186" s="15"/>
      <c r="C186" s="26"/>
      <c r="D186" s="2">
        <v>461</v>
      </c>
      <c r="E186" s="273" t="s">
        <v>274</v>
      </c>
      <c r="F186" s="271">
        <f>F398+F399</f>
        <v>2144000</v>
      </c>
    </row>
    <row r="187" spans="1:6" ht="15" customHeight="1" thickBot="1">
      <c r="A187" s="5"/>
      <c r="B187" s="15"/>
      <c r="C187" s="360"/>
      <c r="D187" s="334">
        <v>463</v>
      </c>
      <c r="E187" s="361" t="s">
        <v>275</v>
      </c>
      <c r="F187" s="362">
        <f>F400+F401</f>
        <v>570000</v>
      </c>
    </row>
    <row r="188" spans="1:6" ht="15" customHeight="1">
      <c r="A188" s="5"/>
      <c r="B188" s="15"/>
      <c r="C188" s="26">
        <v>47</v>
      </c>
      <c r="D188" s="40"/>
      <c r="E188" s="268" t="s">
        <v>90</v>
      </c>
      <c r="F188" s="269">
        <f>F189+F190</f>
        <v>600000</v>
      </c>
    </row>
    <row r="189" spans="1:6" ht="15" customHeight="1">
      <c r="A189" s="5"/>
      <c r="B189" s="15"/>
      <c r="C189" s="26"/>
      <c r="D189" s="2">
        <v>4711</v>
      </c>
      <c r="E189" s="270" t="s">
        <v>91</v>
      </c>
      <c r="F189" s="271">
        <f>F403</f>
        <v>300000</v>
      </c>
    </row>
    <row r="190" spans="1:6" ht="15" customHeight="1" thickBot="1">
      <c r="A190" s="5"/>
      <c r="B190" s="15"/>
      <c r="C190" s="26"/>
      <c r="D190" s="2">
        <v>4721</v>
      </c>
      <c r="E190" s="270" t="s">
        <v>98</v>
      </c>
      <c r="F190" s="271">
        <f>F404</f>
        <v>300000</v>
      </c>
    </row>
    <row r="191" spans="1:6" ht="33" customHeight="1" thickBot="1" thickTop="1">
      <c r="A191" s="5"/>
      <c r="B191" s="15"/>
      <c r="C191" s="46">
        <v>4</v>
      </c>
      <c r="D191" s="518" t="s">
        <v>147</v>
      </c>
      <c r="E191" s="529"/>
      <c r="F191" s="188">
        <f>F131+F137+F142+F147+F156+F160+F163+F165+F169+F176+F180+F185+F188</f>
        <v>47470000</v>
      </c>
    </row>
    <row r="192" spans="1:6" ht="12.75">
      <c r="A192" s="5"/>
      <c r="B192" s="15"/>
      <c r="C192" s="15"/>
      <c r="D192" s="15"/>
      <c r="E192" s="47"/>
      <c r="F192" s="48"/>
    </row>
    <row r="193" spans="1:6" ht="12.75">
      <c r="A193" s="5"/>
      <c r="B193" s="15"/>
      <c r="C193" s="15"/>
      <c r="D193" s="15"/>
      <c r="E193" s="47"/>
      <c r="F193" s="48"/>
    </row>
    <row r="194" spans="1:6" ht="21" customHeight="1">
      <c r="A194" s="5"/>
      <c r="B194" s="15"/>
      <c r="C194" s="15"/>
      <c r="D194" s="15"/>
      <c r="E194" s="47"/>
      <c r="F194" s="48"/>
    </row>
    <row r="195" spans="1:7" ht="20.25">
      <c r="A195" s="503" t="s">
        <v>173</v>
      </c>
      <c r="B195" s="503"/>
      <c r="C195" s="503"/>
      <c r="D195" s="503"/>
      <c r="E195" s="503"/>
      <c r="F195" s="503"/>
      <c r="G195" s="503"/>
    </row>
    <row r="196" spans="1:7" ht="20.25">
      <c r="A196" s="152"/>
      <c r="B196" s="154"/>
      <c r="C196" s="152"/>
      <c r="D196" s="152"/>
      <c r="E196" s="152"/>
      <c r="F196" s="152"/>
      <c r="G196" s="153"/>
    </row>
    <row r="197" spans="1:7" ht="26.25" customHeight="1">
      <c r="A197" s="505" t="s">
        <v>34</v>
      </c>
      <c r="B197" s="505"/>
      <c r="C197" s="505"/>
      <c r="D197" s="505"/>
      <c r="E197" s="505"/>
      <c r="F197" s="505"/>
      <c r="G197" s="505"/>
    </row>
    <row r="198" spans="1:7" ht="21" customHeight="1">
      <c r="A198" s="502" t="s">
        <v>35</v>
      </c>
      <c r="B198" s="502"/>
      <c r="C198" s="502"/>
      <c r="D198" s="502"/>
      <c r="E198" s="502"/>
      <c r="F198" s="502"/>
      <c r="G198" s="502"/>
    </row>
    <row r="199" spans="1:7" ht="21" customHeight="1">
      <c r="A199" s="502"/>
      <c r="B199" s="502"/>
      <c r="C199" s="502"/>
      <c r="D199" s="502"/>
      <c r="E199" s="502"/>
      <c r="F199" s="502"/>
      <c r="G199" s="502"/>
    </row>
    <row r="200" spans="1:7" ht="38.25" customHeight="1">
      <c r="A200" s="503" t="s">
        <v>174</v>
      </c>
      <c r="B200" s="503"/>
      <c r="C200" s="503"/>
      <c r="D200" s="503"/>
      <c r="E200" s="503"/>
      <c r="F200" s="503"/>
      <c r="G200" s="503"/>
    </row>
    <row r="201" spans="1:7" ht="20.25">
      <c r="A201" s="152"/>
      <c r="B201" s="154"/>
      <c r="C201" s="152"/>
      <c r="D201" s="152"/>
      <c r="E201" s="152"/>
      <c r="F201" s="152"/>
      <c r="G201" s="153"/>
    </row>
    <row r="202" spans="1:7" ht="39.75" customHeight="1">
      <c r="A202" s="505" t="s">
        <v>168</v>
      </c>
      <c r="B202" s="505"/>
      <c r="C202" s="505"/>
      <c r="D202" s="505"/>
      <c r="E202" s="505"/>
      <c r="F202" s="505"/>
      <c r="G202" s="505"/>
    </row>
    <row r="203" spans="1:7" ht="23.25" customHeight="1">
      <c r="A203" s="152"/>
      <c r="B203" s="154"/>
      <c r="C203" s="152"/>
      <c r="D203" s="152"/>
      <c r="E203" s="152"/>
      <c r="F203" s="152"/>
      <c r="G203" s="153"/>
    </row>
    <row r="204" spans="1:7" ht="24.75" customHeight="1">
      <c r="A204" s="503" t="s">
        <v>175</v>
      </c>
      <c r="B204" s="503"/>
      <c r="C204" s="503"/>
      <c r="D204" s="503"/>
      <c r="E204" s="503"/>
      <c r="F204" s="503"/>
      <c r="G204" s="503"/>
    </row>
    <row r="205" spans="1:7" ht="20.25">
      <c r="A205" s="189"/>
      <c r="B205" s="189"/>
      <c r="C205" s="189"/>
      <c r="D205" s="189"/>
      <c r="E205" s="189"/>
      <c r="F205" s="189"/>
      <c r="G205" s="189"/>
    </row>
    <row r="206" spans="1:7" ht="63" customHeight="1">
      <c r="A206" s="502" t="s">
        <v>40</v>
      </c>
      <c r="B206" s="502"/>
      <c r="C206" s="502"/>
      <c r="D206" s="502"/>
      <c r="E206" s="502"/>
      <c r="F206" s="502"/>
      <c r="G206" s="502"/>
    </row>
    <row r="207" spans="1:7" ht="18.75" customHeight="1">
      <c r="A207" s="189"/>
      <c r="B207" s="189"/>
      <c r="C207" s="189"/>
      <c r="D207" s="189"/>
      <c r="E207" s="189"/>
      <c r="F207" s="189"/>
      <c r="G207" s="189"/>
    </row>
    <row r="208" spans="1:7" ht="22.5" customHeight="1">
      <c r="A208" s="503" t="s">
        <v>176</v>
      </c>
      <c r="B208" s="506"/>
      <c r="C208" s="506"/>
      <c r="D208" s="506"/>
      <c r="E208" s="506"/>
      <c r="F208" s="506"/>
      <c r="G208" s="506"/>
    </row>
    <row r="209" spans="1:7" ht="21.75" customHeight="1">
      <c r="A209" s="152"/>
      <c r="B209" s="154"/>
      <c r="C209" s="152"/>
      <c r="D209" s="152"/>
      <c r="E209" s="152"/>
      <c r="F209" s="152"/>
      <c r="G209" s="153"/>
    </row>
    <row r="210" spans="1:7" ht="49.5" customHeight="1">
      <c r="A210" s="505" t="s">
        <v>203</v>
      </c>
      <c r="B210" s="505"/>
      <c r="C210" s="505"/>
      <c r="D210" s="505"/>
      <c r="E210" s="505"/>
      <c r="F210" s="505"/>
      <c r="G210" s="505"/>
    </row>
    <row r="211" spans="1:7" ht="49.5" customHeight="1">
      <c r="A211" s="502" t="s">
        <v>184</v>
      </c>
      <c r="B211" s="502"/>
      <c r="C211" s="502"/>
      <c r="D211" s="502"/>
      <c r="E211" s="502"/>
      <c r="F211" s="502"/>
      <c r="G211" s="502"/>
    </row>
    <row r="212" spans="1:7" ht="48.75" customHeight="1">
      <c r="A212" s="505" t="s">
        <v>29</v>
      </c>
      <c r="B212" s="505"/>
      <c r="C212" s="505"/>
      <c r="D212" s="505"/>
      <c r="E212" s="505"/>
      <c r="F212" s="505"/>
      <c r="G212" s="505"/>
    </row>
    <row r="213" spans="1:7" ht="20.25">
      <c r="A213" s="152"/>
      <c r="B213" s="154"/>
      <c r="C213" s="152"/>
      <c r="D213" s="152"/>
      <c r="E213" s="152"/>
      <c r="F213" s="152"/>
      <c r="G213" s="153"/>
    </row>
    <row r="214" spans="1:7" ht="20.25">
      <c r="A214" s="503" t="s">
        <v>177</v>
      </c>
      <c r="B214" s="503"/>
      <c r="C214" s="503"/>
      <c r="D214" s="503"/>
      <c r="E214" s="503"/>
      <c r="F214" s="503"/>
      <c r="G214" s="503"/>
    </row>
    <row r="215" spans="1:7" ht="20.25">
      <c r="A215" s="152"/>
      <c r="B215" s="154"/>
      <c r="C215" s="152"/>
      <c r="D215" s="152"/>
      <c r="E215" s="152"/>
      <c r="F215" s="152"/>
      <c r="G215" s="153"/>
    </row>
    <row r="216" spans="1:7" ht="105" customHeight="1">
      <c r="A216" s="505" t="s">
        <v>186</v>
      </c>
      <c r="B216" s="505"/>
      <c r="C216" s="505"/>
      <c r="D216" s="505"/>
      <c r="E216" s="505"/>
      <c r="F216" s="505"/>
      <c r="G216" s="505"/>
    </row>
    <row r="217" spans="1:7" ht="20.25">
      <c r="A217" s="152"/>
      <c r="B217" s="154"/>
      <c r="C217" s="152"/>
      <c r="D217" s="152"/>
      <c r="E217" s="152"/>
      <c r="F217" s="152"/>
      <c r="G217" s="153"/>
    </row>
    <row r="218" spans="1:7" ht="20.25">
      <c r="A218" s="503" t="s">
        <v>178</v>
      </c>
      <c r="B218" s="503"/>
      <c r="C218" s="503"/>
      <c r="D218" s="503"/>
      <c r="E218" s="503"/>
      <c r="F218" s="503"/>
      <c r="G218" s="503"/>
    </row>
    <row r="219" spans="1:7" ht="55.5" customHeight="1">
      <c r="A219" s="505" t="s">
        <v>30</v>
      </c>
      <c r="B219" s="505"/>
      <c r="C219" s="505"/>
      <c r="D219" s="505"/>
      <c r="E219" s="505"/>
      <c r="F219" s="505"/>
      <c r="G219" s="505"/>
    </row>
    <row r="220" spans="1:7" ht="20.25">
      <c r="A220" s="152"/>
      <c r="B220" s="154"/>
      <c r="C220" s="152"/>
      <c r="D220" s="152"/>
      <c r="E220" s="152"/>
      <c r="F220" s="152"/>
      <c r="G220" s="153"/>
    </row>
    <row r="221" spans="1:7" ht="21" customHeight="1">
      <c r="A221" s="503" t="s">
        <v>179</v>
      </c>
      <c r="B221" s="503"/>
      <c r="C221" s="503"/>
      <c r="D221" s="503"/>
      <c r="E221" s="503"/>
      <c r="F221" s="503"/>
      <c r="G221" s="503"/>
    </row>
    <row r="222" spans="1:7" ht="12.75" customHeight="1">
      <c r="A222" s="152"/>
      <c r="B222" s="154"/>
      <c r="C222" s="152"/>
      <c r="D222" s="152"/>
      <c r="E222" s="152"/>
      <c r="F222" s="152"/>
      <c r="G222" s="153"/>
    </row>
    <row r="223" spans="1:7" ht="65.25" customHeight="1">
      <c r="A223" s="505" t="s">
        <v>200</v>
      </c>
      <c r="B223" s="505"/>
      <c r="C223" s="505"/>
      <c r="D223" s="505"/>
      <c r="E223" s="505"/>
      <c r="F223" s="505"/>
      <c r="G223" s="505"/>
    </row>
    <row r="224" spans="1:7" ht="17.25" customHeight="1">
      <c r="A224" s="187"/>
      <c r="B224" s="254"/>
      <c r="C224" s="187"/>
      <c r="D224" s="187"/>
      <c r="E224" s="187"/>
      <c r="F224" s="187"/>
      <c r="G224" s="187"/>
    </row>
    <row r="225" spans="1:7" ht="37.5" customHeight="1">
      <c r="A225" s="504" t="s">
        <v>201</v>
      </c>
      <c r="B225" s="504"/>
      <c r="C225" s="504"/>
      <c r="D225" s="504"/>
      <c r="E225" s="504"/>
      <c r="F225" s="504"/>
      <c r="G225" s="504"/>
    </row>
    <row r="226" spans="1:7" ht="22.5" customHeight="1">
      <c r="A226" s="156"/>
      <c r="B226" s="156"/>
      <c r="C226" s="156"/>
      <c r="D226" s="156"/>
      <c r="E226" s="156"/>
      <c r="F226" s="156"/>
      <c r="G226" s="156"/>
    </row>
    <row r="227" spans="1:7" ht="51.75" customHeight="1">
      <c r="A227" s="156"/>
      <c r="B227" s="156"/>
      <c r="C227" s="156"/>
      <c r="D227" s="156"/>
      <c r="E227" s="156"/>
      <c r="F227" s="156"/>
      <c r="G227" s="156"/>
    </row>
    <row r="228" spans="1:7" ht="51.75" customHeight="1">
      <c r="A228" s="156"/>
      <c r="B228" s="156"/>
      <c r="C228" s="156"/>
      <c r="D228" s="156"/>
      <c r="E228" s="156"/>
      <c r="F228" s="156"/>
      <c r="G228" s="156"/>
    </row>
    <row r="229" spans="1:7" ht="20.25">
      <c r="A229" s="503" t="s">
        <v>180</v>
      </c>
      <c r="B229" s="503"/>
      <c r="C229" s="503"/>
      <c r="D229" s="503"/>
      <c r="E229" s="503"/>
      <c r="F229" s="503"/>
      <c r="G229" s="503"/>
    </row>
    <row r="230" spans="1:7" ht="20.25">
      <c r="A230" s="152"/>
      <c r="B230" s="154"/>
      <c r="C230" s="152"/>
      <c r="D230" s="152"/>
      <c r="E230" s="152"/>
      <c r="F230" s="152"/>
      <c r="G230" s="153"/>
    </row>
    <row r="231" spans="1:7" ht="42.75" customHeight="1">
      <c r="A231" s="504" t="s">
        <v>181</v>
      </c>
      <c r="B231" s="504"/>
      <c r="C231" s="504"/>
      <c r="D231" s="504"/>
      <c r="E231" s="504"/>
      <c r="F231" s="504"/>
      <c r="G231" s="504"/>
    </row>
    <row r="232" spans="1:7" ht="48" customHeight="1">
      <c r="A232" s="505" t="s">
        <v>31</v>
      </c>
      <c r="B232" s="505"/>
      <c r="C232" s="505"/>
      <c r="D232" s="505"/>
      <c r="E232" s="505"/>
      <c r="F232" s="505"/>
      <c r="G232" s="505"/>
    </row>
    <row r="233" spans="1:7" ht="14.25" customHeight="1">
      <c r="A233" s="504"/>
      <c r="B233" s="504"/>
      <c r="C233" s="504"/>
      <c r="D233" s="504"/>
      <c r="E233" s="504"/>
      <c r="F233" s="504"/>
      <c r="G233" s="504"/>
    </row>
    <row r="234" spans="1:7" ht="20.25">
      <c r="A234" s="152"/>
      <c r="B234" s="154"/>
      <c r="C234" s="152"/>
      <c r="D234" s="152"/>
      <c r="E234" s="152"/>
      <c r="F234" s="152"/>
      <c r="G234" s="153"/>
    </row>
    <row r="235" spans="1:7" ht="20.25">
      <c r="A235" s="503" t="s">
        <v>42</v>
      </c>
      <c r="B235" s="503"/>
      <c r="C235" s="503"/>
      <c r="D235" s="503"/>
      <c r="E235" s="503"/>
      <c r="F235" s="503"/>
      <c r="G235" s="503"/>
    </row>
    <row r="236" spans="1:7" ht="20.25">
      <c r="A236" s="152"/>
      <c r="B236" s="154"/>
      <c r="C236" s="152"/>
      <c r="D236" s="152"/>
      <c r="E236" s="152"/>
      <c r="F236" s="152"/>
      <c r="G236" s="153"/>
    </row>
    <row r="237" spans="1:7" ht="45" customHeight="1">
      <c r="A237" s="505" t="s">
        <v>233</v>
      </c>
      <c r="B237" s="505"/>
      <c r="C237" s="505"/>
      <c r="D237" s="505"/>
      <c r="E237" s="505"/>
      <c r="F237" s="505"/>
      <c r="G237" s="505"/>
    </row>
    <row r="238" spans="1:7" ht="20.25">
      <c r="A238" s="152"/>
      <c r="B238" s="154"/>
      <c r="C238" s="152"/>
      <c r="D238" s="152"/>
      <c r="E238" s="152"/>
      <c r="F238" s="152"/>
      <c r="G238" s="153"/>
    </row>
    <row r="239" spans="1:7" ht="20.25">
      <c r="A239" s="503" t="s">
        <v>43</v>
      </c>
      <c r="B239" s="503"/>
      <c r="C239" s="503"/>
      <c r="D239" s="503"/>
      <c r="E239" s="503"/>
      <c r="F239" s="503"/>
      <c r="G239" s="503"/>
    </row>
    <row r="240" spans="1:7" ht="20.25">
      <c r="A240" s="152"/>
      <c r="B240" s="154"/>
      <c r="C240" s="152"/>
      <c r="D240" s="152"/>
      <c r="E240" s="152"/>
      <c r="F240" s="152"/>
      <c r="G240" s="153"/>
    </row>
    <row r="241" spans="1:7" ht="46.5" customHeight="1">
      <c r="A241" s="504" t="s">
        <v>202</v>
      </c>
      <c r="B241" s="525"/>
      <c r="C241" s="525"/>
      <c r="D241" s="525"/>
      <c r="E241" s="525"/>
      <c r="F241" s="525"/>
      <c r="G241" s="525"/>
    </row>
    <row r="242" spans="1:7" ht="20.25">
      <c r="A242" s="152"/>
      <c r="B242" s="154"/>
      <c r="C242" s="152"/>
      <c r="D242" s="152"/>
      <c r="E242" s="152"/>
      <c r="F242" s="152"/>
      <c r="G242" s="153"/>
    </row>
    <row r="243" spans="1:7" ht="20.25">
      <c r="A243" s="503" t="s">
        <v>44</v>
      </c>
      <c r="B243" s="503"/>
      <c r="C243" s="503"/>
      <c r="D243" s="503"/>
      <c r="E243" s="503"/>
      <c r="F243" s="503"/>
      <c r="G243" s="503"/>
    </row>
    <row r="244" spans="1:7" ht="20.25">
      <c r="A244" s="189"/>
      <c r="B244" s="189"/>
      <c r="C244" s="189"/>
      <c r="D244" s="189"/>
      <c r="E244" s="189"/>
      <c r="F244" s="189"/>
      <c r="G244" s="189"/>
    </row>
    <row r="245" spans="1:7" ht="82.5" customHeight="1">
      <c r="A245" s="502" t="s">
        <v>226</v>
      </c>
      <c r="B245" s="502"/>
      <c r="C245" s="502"/>
      <c r="D245" s="502"/>
      <c r="E245" s="502"/>
      <c r="F245" s="502"/>
      <c r="G245" s="502"/>
    </row>
    <row r="246" spans="1:7" ht="12.75" customHeight="1">
      <c r="A246" s="152"/>
      <c r="B246" s="154"/>
      <c r="C246" s="152"/>
      <c r="D246" s="152"/>
      <c r="E246" s="152"/>
      <c r="F246" s="152"/>
      <c r="G246" s="153"/>
    </row>
    <row r="247" spans="1:7" ht="17.25" customHeight="1">
      <c r="A247" s="505"/>
      <c r="B247" s="505"/>
      <c r="C247" s="505"/>
      <c r="D247" s="505"/>
      <c r="E247" s="505"/>
      <c r="F247" s="505"/>
      <c r="G247" s="505"/>
    </row>
    <row r="248" spans="1:7" ht="14.25" customHeight="1">
      <c r="A248" s="152"/>
      <c r="B248" s="154"/>
      <c r="C248" s="152"/>
      <c r="D248" s="152"/>
      <c r="E248" s="152"/>
      <c r="F248" s="152"/>
      <c r="G248" s="153"/>
    </row>
    <row r="249" spans="1:7" ht="33" customHeight="1">
      <c r="A249" s="156"/>
      <c r="B249" s="208"/>
      <c r="C249" s="208"/>
      <c r="D249" s="208"/>
      <c r="E249" s="208"/>
      <c r="F249" s="208"/>
      <c r="G249" s="208"/>
    </row>
    <row r="250" spans="1:7" ht="30" customHeight="1">
      <c r="A250" s="152"/>
      <c r="B250" s="255" t="s">
        <v>169</v>
      </c>
      <c r="C250" s="152"/>
      <c r="D250" s="152"/>
      <c r="E250" s="152"/>
      <c r="F250" s="152"/>
      <c r="G250" s="153"/>
    </row>
    <row r="251" spans="1:7" ht="20.25">
      <c r="A251" s="152"/>
      <c r="B251" s="154"/>
      <c r="C251" s="152"/>
      <c r="D251" s="152"/>
      <c r="E251" s="152"/>
      <c r="F251" s="152"/>
      <c r="G251" s="153"/>
    </row>
    <row r="252" spans="1:7" ht="30" customHeight="1">
      <c r="A252" s="503" t="s">
        <v>182</v>
      </c>
      <c r="B252" s="503"/>
      <c r="C252" s="503"/>
      <c r="D252" s="503"/>
      <c r="E252" s="503"/>
      <c r="F252" s="503"/>
      <c r="G252" s="503"/>
    </row>
    <row r="253" spans="1:7" ht="72.75" customHeight="1">
      <c r="A253" s="505" t="s">
        <v>239</v>
      </c>
      <c r="B253" s="505"/>
      <c r="C253" s="505"/>
      <c r="D253" s="505"/>
      <c r="E253" s="505"/>
      <c r="F253" s="505"/>
      <c r="G253" s="505"/>
    </row>
    <row r="254" spans="1:7" ht="20.25">
      <c r="A254" s="152"/>
      <c r="B254" s="154"/>
      <c r="C254" s="152"/>
      <c r="D254" s="152"/>
      <c r="E254" s="152"/>
      <c r="F254" s="152"/>
      <c r="G254" s="152"/>
    </row>
    <row r="255" spans="1:7" ht="20.25">
      <c r="A255" s="152"/>
      <c r="B255" s="154"/>
      <c r="C255" s="152"/>
      <c r="D255" s="152"/>
      <c r="E255" s="152"/>
      <c r="F255" s="152"/>
      <c r="G255" s="152"/>
    </row>
    <row r="256" spans="1:7" ht="33.75" customHeight="1">
      <c r="A256" s="145"/>
      <c r="B256" s="146"/>
      <c r="C256" s="141"/>
      <c r="D256" s="141"/>
      <c r="E256" s="141"/>
      <c r="F256" s="138"/>
      <c r="G256" s="141"/>
    </row>
    <row r="257" spans="1:7" ht="34.5" customHeight="1">
      <c r="A257" s="145"/>
      <c r="B257" s="146"/>
      <c r="C257" s="141"/>
      <c r="D257" s="141"/>
      <c r="E257" s="141"/>
      <c r="F257" s="138"/>
      <c r="G257" s="141"/>
    </row>
    <row r="258" spans="1:7" ht="45.75" customHeight="1">
      <c r="A258" s="145"/>
      <c r="B258" s="146"/>
      <c r="C258" s="141"/>
      <c r="D258" s="141"/>
      <c r="E258" s="141"/>
      <c r="F258" s="138"/>
      <c r="G258" s="141"/>
    </row>
    <row r="259" spans="1:7" ht="32.25" customHeight="1">
      <c r="A259" s="145"/>
      <c r="B259" s="146"/>
      <c r="C259" s="141"/>
      <c r="D259" s="141"/>
      <c r="E259" s="141"/>
      <c r="F259" s="138"/>
      <c r="G259" s="141"/>
    </row>
    <row r="260" spans="1:7" ht="25.5" customHeight="1">
      <c r="A260" s="145"/>
      <c r="B260" s="146"/>
      <c r="C260" s="141"/>
      <c r="D260" s="141"/>
      <c r="E260" s="141"/>
      <c r="F260" s="138"/>
      <c r="G260" s="141"/>
    </row>
    <row r="261" spans="1:7" ht="15.75">
      <c r="A261" s="145"/>
      <c r="B261" s="146"/>
      <c r="C261" s="141"/>
      <c r="D261" s="141"/>
      <c r="E261" s="141"/>
      <c r="F261" s="138"/>
      <c r="G261" s="141"/>
    </row>
    <row r="262" spans="1:7" ht="21" customHeight="1">
      <c r="A262" s="145"/>
      <c r="B262" s="146"/>
      <c r="C262" s="141"/>
      <c r="D262" s="141"/>
      <c r="E262" s="141"/>
      <c r="F262" s="138"/>
      <c r="G262" s="141"/>
    </row>
    <row r="263" spans="1:7" ht="23.25" customHeight="1">
      <c r="A263" s="145"/>
      <c r="B263" s="146"/>
      <c r="C263" s="141"/>
      <c r="D263" s="141"/>
      <c r="E263" s="141"/>
      <c r="F263" s="138"/>
      <c r="G263" s="141"/>
    </row>
    <row r="264" spans="1:7" ht="22.5" customHeight="1" thickBot="1">
      <c r="A264" s="145"/>
      <c r="B264" s="146"/>
      <c r="C264" s="141"/>
      <c r="D264" s="141"/>
      <c r="E264" s="141"/>
      <c r="F264" s="138"/>
      <c r="G264" s="141"/>
    </row>
    <row r="265" spans="1:6" ht="17.25" customHeight="1">
      <c r="A265" s="55" t="s">
        <v>61</v>
      </c>
      <c r="B265" s="56" t="s">
        <v>63</v>
      </c>
      <c r="C265" s="55" t="s">
        <v>28</v>
      </c>
      <c r="D265" s="57" t="s">
        <v>28</v>
      </c>
      <c r="E265" s="33" t="s">
        <v>60</v>
      </c>
      <c r="F265" s="34" t="s">
        <v>65</v>
      </c>
    </row>
    <row r="266" spans="1:6" ht="12.75" customHeight="1" thickBot="1">
      <c r="A266" s="58" t="s">
        <v>62</v>
      </c>
      <c r="B266" s="59" t="s">
        <v>62</v>
      </c>
      <c r="C266" s="58" t="s">
        <v>62</v>
      </c>
      <c r="D266" s="60" t="s">
        <v>62</v>
      </c>
      <c r="E266" s="37"/>
      <c r="F266" s="13">
        <v>2013</v>
      </c>
    </row>
    <row r="267" spans="1:6" ht="24" customHeight="1" thickBot="1">
      <c r="A267" s="170">
        <v>1</v>
      </c>
      <c r="B267" s="483" t="s">
        <v>164</v>
      </c>
      <c r="C267" s="478"/>
      <c r="D267" s="478"/>
      <c r="E267" s="478"/>
      <c r="F267" s="479"/>
    </row>
    <row r="268" spans="1:6" ht="24.75" customHeight="1">
      <c r="A268" s="16"/>
      <c r="B268" s="2"/>
      <c r="C268" s="47">
        <v>411</v>
      </c>
      <c r="D268" s="75"/>
      <c r="E268" s="351" t="s">
        <v>0</v>
      </c>
      <c r="F268" s="352">
        <f>SUM(F269:F273)</f>
        <v>349500</v>
      </c>
    </row>
    <row r="269" spans="1:7" ht="24.75" customHeight="1">
      <c r="A269" s="16"/>
      <c r="B269" s="77">
        <v>111</v>
      </c>
      <c r="C269" s="5"/>
      <c r="D269" s="23">
        <v>4111</v>
      </c>
      <c r="E269" s="27" t="s">
        <v>92</v>
      </c>
      <c r="F269" s="173">
        <v>210000</v>
      </c>
      <c r="G269" s="62"/>
    </row>
    <row r="270" spans="1:7" ht="24.75" customHeight="1">
      <c r="A270" s="16"/>
      <c r="B270" s="61">
        <v>111</v>
      </c>
      <c r="C270" s="5"/>
      <c r="D270" s="2">
        <v>4112</v>
      </c>
      <c r="E270" s="3" t="s">
        <v>81</v>
      </c>
      <c r="F270" s="172">
        <v>28000</v>
      </c>
      <c r="G270" s="62"/>
    </row>
    <row r="271" spans="1:7" ht="24.75" customHeight="1">
      <c r="A271" s="16"/>
      <c r="B271" s="61">
        <v>111</v>
      </c>
      <c r="C271" s="5"/>
      <c r="D271" s="2">
        <v>4113</v>
      </c>
      <c r="E271" s="63" t="s">
        <v>127</v>
      </c>
      <c r="F271" s="108">
        <v>72000</v>
      </c>
      <c r="G271" s="62"/>
    </row>
    <row r="272" spans="1:7" ht="24.75" customHeight="1">
      <c r="A272" s="16"/>
      <c r="B272" s="61">
        <v>111</v>
      </c>
      <c r="C272" s="5"/>
      <c r="D272" s="40">
        <v>4114</v>
      </c>
      <c r="E272" s="5" t="s">
        <v>128</v>
      </c>
      <c r="F272" s="173">
        <v>35000</v>
      </c>
      <c r="G272" s="62"/>
    </row>
    <row r="273" spans="1:7" ht="24.75" customHeight="1" thickBot="1">
      <c r="A273" s="331"/>
      <c r="B273" s="335">
        <v>111</v>
      </c>
      <c r="C273" s="338"/>
      <c r="D273" s="334">
        <v>4115</v>
      </c>
      <c r="E273" s="339" t="s">
        <v>74</v>
      </c>
      <c r="F273" s="340">
        <v>4500</v>
      </c>
      <c r="G273" s="62"/>
    </row>
    <row r="274" spans="1:6" ht="24.75" customHeight="1">
      <c r="A274" s="16"/>
      <c r="B274" s="40"/>
      <c r="C274" s="47">
        <v>412</v>
      </c>
      <c r="D274" s="337"/>
      <c r="E274" s="353" t="s">
        <v>4</v>
      </c>
      <c r="F274" s="352">
        <f>F275+F276</f>
        <v>17000</v>
      </c>
    </row>
    <row r="275" spans="1:7" ht="24.75" customHeight="1">
      <c r="A275" s="16"/>
      <c r="B275" s="4">
        <v>111</v>
      </c>
      <c r="C275" s="5"/>
      <c r="D275" s="23">
        <v>4123</v>
      </c>
      <c r="E275" s="27" t="s">
        <v>83</v>
      </c>
      <c r="F275" s="173">
        <v>12000</v>
      </c>
      <c r="G275" s="62"/>
    </row>
    <row r="276" spans="1:7" ht="24.75" customHeight="1" thickBot="1">
      <c r="A276" s="331"/>
      <c r="B276" s="335">
        <v>111</v>
      </c>
      <c r="C276" s="338"/>
      <c r="D276" s="334">
        <v>4127</v>
      </c>
      <c r="E276" s="339" t="s">
        <v>85</v>
      </c>
      <c r="F276" s="341">
        <v>5000</v>
      </c>
      <c r="G276" s="62"/>
    </row>
    <row r="277" spans="1:7" s="318" customFormat="1" ht="24.75" customHeight="1">
      <c r="A277" s="179"/>
      <c r="B277" s="67"/>
      <c r="C277" s="47">
        <v>413</v>
      </c>
      <c r="D277" s="91"/>
      <c r="E277" s="315" t="s">
        <v>5</v>
      </c>
      <c r="F277" s="309">
        <f>F278+F279</f>
        <v>15000</v>
      </c>
      <c r="G277" s="317"/>
    </row>
    <row r="278" spans="1:7" ht="24.75" customHeight="1">
      <c r="A278" s="16"/>
      <c r="B278" s="77">
        <v>111</v>
      </c>
      <c r="C278" s="5"/>
      <c r="D278" s="23">
        <v>4131</v>
      </c>
      <c r="E278" s="27" t="s">
        <v>242</v>
      </c>
      <c r="F278" s="173">
        <v>13000</v>
      </c>
      <c r="G278" s="62"/>
    </row>
    <row r="279" spans="1:7" ht="24.75" customHeight="1" thickBot="1">
      <c r="A279" s="331"/>
      <c r="B279" s="335">
        <v>111</v>
      </c>
      <c r="C279" s="338"/>
      <c r="D279" s="332">
        <v>4133</v>
      </c>
      <c r="E279" s="343" t="s">
        <v>243</v>
      </c>
      <c r="F279" s="340">
        <v>2000</v>
      </c>
      <c r="G279" s="62"/>
    </row>
    <row r="280" spans="1:6" ht="22.5" customHeight="1">
      <c r="A280" s="16"/>
      <c r="B280" s="40"/>
      <c r="C280" s="47">
        <v>414</v>
      </c>
      <c r="D280" s="342"/>
      <c r="E280" s="353" t="s">
        <v>247</v>
      </c>
      <c r="F280" s="354">
        <f>SUM(F281:F285)</f>
        <v>307500</v>
      </c>
    </row>
    <row r="281" spans="1:7" ht="24.75" customHeight="1">
      <c r="A281" s="16"/>
      <c r="B281" s="4">
        <v>111</v>
      </c>
      <c r="C281" s="5"/>
      <c r="D281" s="23">
        <v>4141</v>
      </c>
      <c r="E281" s="92" t="s">
        <v>244</v>
      </c>
      <c r="F281" s="173">
        <v>30000</v>
      </c>
      <c r="G281" s="62"/>
    </row>
    <row r="282" spans="1:7" ht="24.75" customHeight="1">
      <c r="A282" s="16"/>
      <c r="B282" s="61">
        <v>111</v>
      </c>
      <c r="C282" s="5"/>
      <c r="D282" s="2">
        <v>4142</v>
      </c>
      <c r="E282" s="45" t="s">
        <v>263</v>
      </c>
      <c r="F282" s="108">
        <v>10000</v>
      </c>
      <c r="G282" s="62"/>
    </row>
    <row r="283" spans="1:7" ht="24.75" customHeight="1">
      <c r="A283" s="16"/>
      <c r="B283" s="61">
        <v>111</v>
      </c>
      <c r="C283" s="5"/>
      <c r="D283" s="2">
        <v>4143</v>
      </c>
      <c r="E283" s="45" t="s">
        <v>245</v>
      </c>
      <c r="F283" s="108">
        <v>22000</v>
      </c>
      <c r="G283" s="62"/>
    </row>
    <row r="284" spans="1:7" ht="24.75" customHeight="1">
      <c r="A284" s="16"/>
      <c r="B284" s="61">
        <v>111</v>
      </c>
      <c r="C284" s="5"/>
      <c r="D284" s="6">
        <v>4147</v>
      </c>
      <c r="E284" s="302" t="s">
        <v>250</v>
      </c>
      <c r="F284" s="165">
        <v>21000</v>
      </c>
      <c r="G284" s="62"/>
    </row>
    <row r="285" spans="1:7" ht="24.75" customHeight="1" thickBot="1">
      <c r="A285" s="331"/>
      <c r="B285" s="335">
        <v>111</v>
      </c>
      <c r="C285" s="338"/>
      <c r="D285" s="334">
        <v>4149</v>
      </c>
      <c r="E285" s="345" t="s">
        <v>264</v>
      </c>
      <c r="F285" s="346">
        <v>224500</v>
      </c>
      <c r="G285" s="62"/>
    </row>
    <row r="286" spans="1:7" ht="33" customHeight="1">
      <c r="A286" s="16"/>
      <c r="B286" s="23"/>
      <c r="C286" s="306">
        <v>431</v>
      </c>
      <c r="D286" s="91"/>
      <c r="E286" s="344" t="s">
        <v>8</v>
      </c>
      <c r="F286" s="301">
        <f>F287</f>
        <v>15000</v>
      </c>
      <c r="G286" s="62"/>
    </row>
    <row r="287" spans="1:7" ht="24.75" customHeight="1" thickBot="1">
      <c r="A287" s="331"/>
      <c r="B287" s="347">
        <v>111</v>
      </c>
      <c r="C287" s="348"/>
      <c r="D287" s="332">
        <v>4318</v>
      </c>
      <c r="E287" s="343" t="s">
        <v>136</v>
      </c>
      <c r="F287" s="349">
        <v>15000</v>
      </c>
      <c r="G287" s="62"/>
    </row>
    <row r="288" spans="1:7" ht="22.5" customHeight="1">
      <c r="A288" s="82"/>
      <c r="B288" s="23"/>
      <c r="C288" s="306">
        <v>441</v>
      </c>
      <c r="D288" s="91"/>
      <c r="E288" s="344" t="s">
        <v>89</v>
      </c>
      <c r="F288" s="301">
        <f>F289</f>
        <v>2500</v>
      </c>
      <c r="G288" s="62"/>
    </row>
    <row r="289" spans="1:7" ht="24.75" customHeight="1" thickBot="1">
      <c r="A289" s="331"/>
      <c r="B289" s="347">
        <v>111</v>
      </c>
      <c r="C289" s="348"/>
      <c r="D289" s="332">
        <v>4415</v>
      </c>
      <c r="E289" s="350" t="s">
        <v>235</v>
      </c>
      <c r="F289" s="349">
        <v>2500</v>
      </c>
      <c r="G289" s="62"/>
    </row>
    <row r="290" spans="1:7" ht="21" customHeight="1" thickBot="1">
      <c r="A290" s="497" t="s">
        <v>93</v>
      </c>
      <c r="B290" s="481"/>
      <c r="C290" s="481"/>
      <c r="D290" s="481"/>
      <c r="E290" s="482"/>
      <c r="F290" s="336">
        <f>F288+F286+F280+F277+F268+F274</f>
        <v>706500</v>
      </c>
      <c r="G290" s="62"/>
    </row>
    <row r="291" spans="1:6" ht="22.5" customHeight="1" thickBot="1">
      <c r="A291" s="110">
        <v>2</v>
      </c>
      <c r="B291" s="477" t="s">
        <v>157</v>
      </c>
      <c r="C291" s="478"/>
      <c r="D291" s="478"/>
      <c r="E291" s="478"/>
      <c r="F291" s="479"/>
    </row>
    <row r="292" spans="1:6" ht="24.75" customHeight="1">
      <c r="A292" s="16"/>
      <c r="B292" s="2"/>
      <c r="C292" s="47">
        <v>411</v>
      </c>
      <c r="D292" s="75"/>
      <c r="E292" s="351" t="s">
        <v>0</v>
      </c>
      <c r="F292" s="352">
        <f>SUM(F293:F297)</f>
        <v>64700</v>
      </c>
    </row>
    <row r="293" spans="1:6" ht="24.75" customHeight="1">
      <c r="A293" s="16"/>
      <c r="B293" s="67">
        <v>111</v>
      </c>
      <c r="C293" s="5"/>
      <c r="D293" s="23">
        <v>4111</v>
      </c>
      <c r="E293" s="27" t="s">
        <v>92</v>
      </c>
      <c r="F293" s="173">
        <v>39000</v>
      </c>
    </row>
    <row r="294" spans="1:6" ht="24.75" customHeight="1">
      <c r="A294" s="16"/>
      <c r="B294" s="4">
        <v>111</v>
      </c>
      <c r="C294" s="5"/>
      <c r="D294" s="2">
        <v>4112</v>
      </c>
      <c r="E294" s="3" t="s">
        <v>81</v>
      </c>
      <c r="F294" s="172">
        <v>5200</v>
      </c>
    </row>
    <row r="295" spans="1:6" ht="24.75" customHeight="1">
      <c r="A295" s="16"/>
      <c r="B295" s="4">
        <v>111</v>
      </c>
      <c r="C295" s="5"/>
      <c r="D295" s="2">
        <v>4113</v>
      </c>
      <c r="E295" s="63" t="s">
        <v>127</v>
      </c>
      <c r="F295" s="108">
        <v>13500</v>
      </c>
    </row>
    <row r="296" spans="1:6" ht="24.75" customHeight="1">
      <c r="A296" s="16"/>
      <c r="B296" s="4">
        <v>111</v>
      </c>
      <c r="C296" s="5"/>
      <c r="D296" s="40">
        <v>4114</v>
      </c>
      <c r="E296" s="5" t="s">
        <v>128</v>
      </c>
      <c r="F296" s="173">
        <v>6200</v>
      </c>
    </row>
    <row r="297" spans="1:6" ht="24.75" customHeight="1" thickBot="1">
      <c r="A297" s="331"/>
      <c r="B297" s="335">
        <v>111</v>
      </c>
      <c r="C297" s="338"/>
      <c r="D297" s="334">
        <v>4115</v>
      </c>
      <c r="E297" s="339" t="s">
        <v>74</v>
      </c>
      <c r="F297" s="341">
        <v>800</v>
      </c>
    </row>
    <row r="298" spans="1:6" ht="24.75" customHeight="1">
      <c r="A298" s="16"/>
      <c r="B298" s="40"/>
      <c r="C298" s="47">
        <v>412</v>
      </c>
      <c r="D298" s="337"/>
      <c r="E298" s="315" t="s">
        <v>4</v>
      </c>
      <c r="F298" s="301">
        <f>F299+F300</f>
        <v>2100</v>
      </c>
    </row>
    <row r="299" spans="1:6" ht="24.75" customHeight="1">
      <c r="A299" s="16"/>
      <c r="B299" s="4">
        <v>111</v>
      </c>
      <c r="C299" s="5"/>
      <c r="D299" s="23">
        <v>4123</v>
      </c>
      <c r="E299" s="27" t="s">
        <v>83</v>
      </c>
      <c r="F299" s="173">
        <v>1100</v>
      </c>
    </row>
    <row r="300" spans="1:6" ht="24.75" customHeight="1" thickBot="1">
      <c r="A300" s="331"/>
      <c r="B300" s="335">
        <v>111</v>
      </c>
      <c r="C300" s="338"/>
      <c r="D300" s="334">
        <v>4127</v>
      </c>
      <c r="E300" s="339" t="s">
        <v>85</v>
      </c>
      <c r="F300" s="341">
        <v>1000</v>
      </c>
    </row>
    <row r="301" spans="1:7" s="318" customFormat="1" ht="24.75" customHeight="1">
      <c r="A301" s="179"/>
      <c r="B301" s="67"/>
      <c r="C301" s="47">
        <v>413</v>
      </c>
      <c r="D301" s="91"/>
      <c r="E301" s="315" t="s">
        <v>5</v>
      </c>
      <c r="F301" s="309">
        <f>F302+F303</f>
        <v>2000</v>
      </c>
      <c r="G301" s="317"/>
    </row>
    <row r="302" spans="1:6" ht="19.5" customHeight="1">
      <c r="A302" s="16"/>
      <c r="B302" s="67">
        <v>111</v>
      </c>
      <c r="C302" s="47"/>
      <c r="D302" s="23">
        <v>4131</v>
      </c>
      <c r="E302" s="92" t="s">
        <v>242</v>
      </c>
      <c r="F302" s="174">
        <v>1500</v>
      </c>
    </row>
    <row r="303" spans="1:6" ht="24.75" customHeight="1" thickBot="1">
      <c r="A303" s="331"/>
      <c r="B303" s="335">
        <v>111</v>
      </c>
      <c r="C303" s="333"/>
      <c r="D303" s="332">
        <v>4133</v>
      </c>
      <c r="E303" s="345" t="s">
        <v>243</v>
      </c>
      <c r="F303" s="346">
        <v>500</v>
      </c>
    </row>
    <row r="304" spans="1:6" ht="22.5" customHeight="1">
      <c r="A304" s="16"/>
      <c r="B304" s="40"/>
      <c r="C304" s="47">
        <v>414</v>
      </c>
      <c r="D304" s="342"/>
      <c r="E304" s="315" t="s">
        <v>247</v>
      </c>
      <c r="F304" s="313">
        <f>SUM(F305:F307)</f>
        <v>8500</v>
      </c>
    </row>
    <row r="305" spans="1:6" ht="24.75" customHeight="1">
      <c r="A305" s="16"/>
      <c r="B305" s="4">
        <v>111</v>
      </c>
      <c r="C305" s="5"/>
      <c r="D305" s="23">
        <v>4141</v>
      </c>
      <c r="E305" s="92" t="s">
        <v>244</v>
      </c>
      <c r="F305" s="173">
        <v>1000</v>
      </c>
    </row>
    <row r="306" spans="1:6" ht="24.75" customHeight="1">
      <c r="A306" s="82"/>
      <c r="B306" s="4">
        <v>111</v>
      </c>
      <c r="C306" s="5" t="s">
        <v>149</v>
      </c>
      <c r="D306" s="2">
        <v>4143</v>
      </c>
      <c r="E306" s="45" t="s">
        <v>245</v>
      </c>
      <c r="F306" s="108">
        <v>2500</v>
      </c>
    </row>
    <row r="307" spans="1:7" s="5" customFormat="1" ht="24.75" customHeight="1" thickBot="1">
      <c r="A307" s="331"/>
      <c r="B307" s="335">
        <v>111</v>
      </c>
      <c r="C307" s="338"/>
      <c r="D307" s="332">
        <v>4149</v>
      </c>
      <c r="E307" s="350" t="s">
        <v>246</v>
      </c>
      <c r="F307" s="349">
        <v>5000</v>
      </c>
      <c r="G307" s="69"/>
    </row>
    <row r="308" spans="1:6" ht="24.75" customHeight="1" thickBot="1">
      <c r="A308" s="497" t="s">
        <v>96</v>
      </c>
      <c r="B308" s="500"/>
      <c r="C308" s="500"/>
      <c r="D308" s="500"/>
      <c r="E308" s="501"/>
      <c r="F308" s="185">
        <f>F292+F298+F301+F304</f>
        <v>77300</v>
      </c>
    </row>
    <row r="309" spans="1:6" ht="10.5" customHeight="1">
      <c r="A309" s="72"/>
      <c r="B309" s="72"/>
      <c r="C309" s="72"/>
      <c r="D309" s="72"/>
      <c r="E309" s="72"/>
      <c r="F309" s="171"/>
    </row>
    <row r="310" spans="1:6" ht="14.25" customHeight="1" thickBot="1">
      <c r="A310" s="72"/>
      <c r="B310" s="72"/>
      <c r="C310" s="72"/>
      <c r="D310" s="72"/>
      <c r="E310" s="72"/>
      <c r="F310" s="171"/>
    </row>
    <row r="311" spans="1:6" ht="17.25" customHeight="1">
      <c r="A311" s="55" t="s">
        <v>61</v>
      </c>
      <c r="B311" s="56" t="s">
        <v>63</v>
      </c>
      <c r="C311" s="55" t="s">
        <v>28</v>
      </c>
      <c r="D311" s="57" t="s">
        <v>28</v>
      </c>
      <c r="E311" s="33" t="s">
        <v>60</v>
      </c>
      <c r="F311" s="34" t="s">
        <v>65</v>
      </c>
    </row>
    <row r="312" spans="1:6" ht="14.25" customHeight="1" thickBot="1">
      <c r="A312" s="177" t="s">
        <v>62</v>
      </c>
      <c r="B312" s="178" t="s">
        <v>62</v>
      </c>
      <c r="C312" s="177" t="s">
        <v>62</v>
      </c>
      <c r="D312" s="9" t="s">
        <v>62</v>
      </c>
      <c r="E312" s="179"/>
      <c r="F312" s="180">
        <v>2013</v>
      </c>
    </row>
    <row r="313" spans="1:6" ht="23.25" customHeight="1" thickBot="1">
      <c r="A313" s="110">
        <v>3</v>
      </c>
      <c r="B313" s="477" t="s">
        <v>158</v>
      </c>
      <c r="C313" s="478"/>
      <c r="D313" s="478"/>
      <c r="E313" s="478"/>
      <c r="F313" s="479"/>
    </row>
    <row r="314" spans="1:6" ht="24.75" customHeight="1">
      <c r="A314" s="16"/>
      <c r="B314" s="2"/>
      <c r="C314" s="47">
        <v>411</v>
      </c>
      <c r="D314" s="75"/>
      <c r="E314" s="351" t="s">
        <v>0</v>
      </c>
      <c r="F314" s="352">
        <f>SUM(F315:F319)</f>
        <v>63300</v>
      </c>
    </row>
    <row r="315" spans="1:6" ht="24.75" customHeight="1">
      <c r="A315" s="16"/>
      <c r="B315" s="67">
        <v>111</v>
      </c>
      <c r="C315" s="5"/>
      <c r="D315" s="23">
        <v>4111</v>
      </c>
      <c r="E315" s="27" t="s">
        <v>92</v>
      </c>
      <c r="F315" s="173">
        <v>37500</v>
      </c>
    </row>
    <row r="316" spans="1:6" ht="24.75" customHeight="1">
      <c r="A316" s="16"/>
      <c r="B316" s="4">
        <v>111</v>
      </c>
      <c r="C316" s="5"/>
      <c r="D316" s="2">
        <v>4112</v>
      </c>
      <c r="E316" s="3" t="s">
        <v>81</v>
      </c>
      <c r="F316" s="172">
        <v>5000</v>
      </c>
    </row>
    <row r="317" spans="1:6" ht="24.75" customHeight="1">
      <c r="A317" s="16"/>
      <c r="B317" s="4">
        <v>111</v>
      </c>
      <c r="C317" s="5"/>
      <c r="D317" s="2">
        <v>4113</v>
      </c>
      <c r="E317" s="63" t="s">
        <v>127</v>
      </c>
      <c r="F317" s="108">
        <v>13500</v>
      </c>
    </row>
    <row r="318" spans="1:6" ht="24.75" customHeight="1">
      <c r="A318" s="16"/>
      <c r="B318" s="4">
        <v>111</v>
      </c>
      <c r="C318" s="5"/>
      <c r="D318" s="40">
        <v>4114</v>
      </c>
      <c r="E318" s="5" t="s">
        <v>128</v>
      </c>
      <c r="F318" s="173">
        <v>6500</v>
      </c>
    </row>
    <row r="319" spans="1:6" ht="24.75" customHeight="1" thickBot="1">
      <c r="A319" s="331"/>
      <c r="B319" s="335">
        <v>111</v>
      </c>
      <c r="C319" s="338"/>
      <c r="D319" s="334">
        <v>4115</v>
      </c>
      <c r="E319" s="339" t="s">
        <v>74</v>
      </c>
      <c r="F319" s="340">
        <v>800</v>
      </c>
    </row>
    <row r="320" spans="1:6" ht="24.75" customHeight="1">
      <c r="A320" s="16"/>
      <c r="B320" s="40"/>
      <c r="C320" s="47">
        <v>412</v>
      </c>
      <c r="D320" s="337"/>
      <c r="E320" s="315" t="s">
        <v>4</v>
      </c>
      <c r="F320" s="301">
        <f>F321+F322</f>
        <v>3000</v>
      </c>
    </row>
    <row r="321" spans="1:6" ht="24.75" customHeight="1">
      <c r="A321" s="16"/>
      <c r="B321" s="4">
        <v>111</v>
      </c>
      <c r="C321" s="5"/>
      <c r="D321" s="2">
        <v>4123</v>
      </c>
      <c r="E321" s="3" t="s">
        <v>83</v>
      </c>
      <c r="F321" s="108">
        <v>2500</v>
      </c>
    </row>
    <row r="322" spans="1:6" ht="24.75" customHeight="1" thickBot="1">
      <c r="A322" s="331"/>
      <c r="B322" s="335">
        <v>111</v>
      </c>
      <c r="C322" s="338"/>
      <c r="D322" s="334">
        <v>4127</v>
      </c>
      <c r="E322" s="339" t="s">
        <v>85</v>
      </c>
      <c r="F322" s="341">
        <v>500</v>
      </c>
    </row>
    <row r="323" spans="1:7" s="318" customFormat="1" ht="24.75" customHeight="1">
      <c r="A323" s="179"/>
      <c r="B323" s="67"/>
      <c r="C323" s="47">
        <v>413</v>
      </c>
      <c r="D323" s="91"/>
      <c r="E323" s="315" t="s">
        <v>5</v>
      </c>
      <c r="F323" s="309">
        <f>F324+F325</f>
        <v>1000</v>
      </c>
      <c r="G323" s="317"/>
    </row>
    <row r="324" spans="1:6" ht="24.75" customHeight="1">
      <c r="A324" s="16"/>
      <c r="B324" s="4">
        <v>111</v>
      </c>
      <c r="C324" s="47"/>
      <c r="D324" s="2">
        <v>4131</v>
      </c>
      <c r="E324" s="45" t="s">
        <v>242</v>
      </c>
      <c r="F324" s="316">
        <v>500</v>
      </c>
    </row>
    <row r="325" spans="1:6" ht="24.75" customHeight="1" thickBot="1">
      <c r="A325" s="331"/>
      <c r="B325" s="335">
        <v>111</v>
      </c>
      <c r="C325" s="333"/>
      <c r="D325" s="334">
        <v>4133</v>
      </c>
      <c r="E325" s="345" t="s">
        <v>243</v>
      </c>
      <c r="F325" s="346">
        <v>500</v>
      </c>
    </row>
    <row r="326" spans="1:6" ht="22.5" customHeight="1">
      <c r="A326" s="16"/>
      <c r="B326" s="40"/>
      <c r="C326" s="47">
        <v>414</v>
      </c>
      <c r="D326" s="342"/>
      <c r="E326" s="315" t="s">
        <v>247</v>
      </c>
      <c r="F326" s="313">
        <f>SUM(F327:F329)</f>
        <v>6000</v>
      </c>
    </row>
    <row r="327" spans="1:6" ht="24.75" customHeight="1">
      <c r="A327" s="16"/>
      <c r="B327" s="4">
        <v>111</v>
      </c>
      <c r="C327" s="5"/>
      <c r="D327" s="2">
        <v>4141</v>
      </c>
      <c r="E327" s="45" t="s">
        <v>244</v>
      </c>
      <c r="F327" s="108">
        <v>3000</v>
      </c>
    </row>
    <row r="328" spans="1:6" ht="24.75" customHeight="1">
      <c r="A328" s="263"/>
      <c r="B328" s="4">
        <v>111</v>
      </c>
      <c r="C328" s="79" t="s">
        <v>149</v>
      </c>
      <c r="D328" s="2">
        <v>4143</v>
      </c>
      <c r="E328" s="45" t="s">
        <v>265</v>
      </c>
      <c r="F328" s="108">
        <v>1500</v>
      </c>
    </row>
    <row r="329" spans="1:7" s="5" customFormat="1" ht="24.75" customHeight="1" thickBot="1">
      <c r="A329" s="16"/>
      <c r="B329" s="4">
        <v>111</v>
      </c>
      <c r="D329" s="23">
        <v>4149</v>
      </c>
      <c r="E329" s="92" t="s">
        <v>246</v>
      </c>
      <c r="F329" s="174">
        <v>1500</v>
      </c>
      <c r="G329" s="69"/>
    </row>
    <row r="330" spans="1:6" ht="24.75" customHeight="1" thickBot="1" thickTop="1">
      <c r="A330" s="475" t="s">
        <v>113</v>
      </c>
      <c r="B330" s="476"/>
      <c r="C330" s="476"/>
      <c r="D330" s="476"/>
      <c r="E330" s="486"/>
      <c r="F330" s="188">
        <f>F314+F320+F323+F326</f>
        <v>73300</v>
      </c>
    </row>
    <row r="331" spans="1:6" ht="21.75" customHeight="1" thickBot="1">
      <c r="A331" s="76">
        <v>4</v>
      </c>
      <c r="B331" s="490" t="s">
        <v>94</v>
      </c>
      <c r="C331" s="488"/>
      <c r="D331" s="488"/>
      <c r="E331" s="488"/>
      <c r="F331" s="489"/>
    </row>
    <row r="332" spans="1:6" ht="22.5" customHeight="1">
      <c r="A332" s="16"/>
      <c r="B332" s="40"/>
      <c r="C332" s="47">
        <v>411</v>
      </c>
      <c r="D332" s="75"/>
      <c r="E332" s="41" t="s">
        <v>0</v>
      </c>
      <c r="F332" s="175">
        <f>SUM(F333:F337)</f>
        <v>175800</v>
      </c>
    </row>
    <row r="333" spans="1:7" ht="22.5" customHeight="1">
      <c r="A333" s="16"/>
      <c r="B333" s="4">
        <v>111</v>
      </c>
      <c r="C333" s="5"/>
      <c r="D333" s="23">
        <v>4111</v>
      </c>
      <c r="E333" s="3" t="s">
        <v>92</v>
      </c>
      <c r="F333" s="108">
        <v>102500</v>
      </c>
      <c r="G333" s="69"/>
    </row>
    <row r="334" spans="1:7" ht="22.5" customHeight="1">
      <c r="A334" s="16"/>
      <c r="B334" s="61">
        <v>111</v>
      </c>
      <c r="C334" s="5"/>
      <c r="D334" s="2">
        <v>4112</v>
      </c>
      <c r="E334" s="3" t="s">
        <v>81</v>
      </c>
      <c r="F334" s="172">
        <v>14800</v>
      </c>
      <c r="G334" s="69"/>
    </row>
    <row r="335" spans="1:6" ht="22.5" customHeight="1">
      <c r="A335" s="16"/>
      <c r="B335" s="61">
        <v>111</v>
      </c>
      <c r="C335" s="5"/>
      <c r="D335" s="2">
        <v>4113</v>
      </c>
      <c r="E335" s="63" t="s">
        <v>127</v>
      </c>
      <c r="F335" s="108">
        <v>38000</v>
      </c>
    </row>
    <row r="336" spans="1:6" ht="22.5" customHeight="1">
      <c r="A336" s="16"/>
      <c r="B336" s="61">
        <v>111</v>
      </c>
      <c r="C336" s="5"/>
      <c r="D336" s="40">
        <v>4114</v>
      </c>
      <c r="E336" s="5" t="s">
        <v>128</v>
      </c>
      <c r="F336" s="173">
        <v>17500</v>
      </c>
    </row>
    <row r="337" spans="1:6" ht="22.5" customHeight="1" thickBot="1">
      <c r="A337" s="331"/>
      <c r="B337" s="335">
        <v>111</v>
      </c>
      <c r="C337" s="338"/>
      <c r="D337" s="334">
        <v>4115</v>
      </c>
      <c r="E337" s="339" t="s">
        <v>74</v>
      </c>
      <c r="F337" s="340">
        <v>3000</v>
      </c>
    </row>
    <row r="338" spans="1:6" ht="22.5" customHeight="1">
      <c r="A338" s="82"/>
      <c r="B338" s="84"/>
      <c r="C338" s="85">
        <v>412</v>
      </c>
      <c r="D338" s="86"/>
      <c r="E338" s="315" t="s">
        <v>4</v>
      </c>
      <c r="F338" s="301">
        <f>SUM(F339:F341)</f>
        <v>159000</v>
      </c>
    </row>
    <row r="339" spans="1:6" ht="22.5" customHeight="1">
      <c r="A339" s="16"/>
      <c r="B339" s="4">
        <v>111</v>
      </c>
      <c r="C339" s="5"/>
      <c r="D339" s="2">
        <v>4123</v>
      </c>
      <c r="E339" s="3" t="s">
        <v>83</v>
      </c>
      <c r="F339" s="108">
        <v>5000</v>
      </c>
    </row>
    <row r="340" spans="1:6" ht="22.5" customHeight="1">
      <c r="A340" s="16"/>
      <c r="B340" s="78">
        <v>111</v>
      </c>
      <c r="C340" s="79"/>
      <c r="D340" s="80">
        <v>4126</v>
      </c>
      <c r="E340" s="3" t="s">
        <v>95</v>
      </c>
      <c r="F340" s="165">
        <v>153000</v>
      </c>
    </row>
    <row r="341" spans="1:6" ht="22.5" customHeight="1" thickBot="1">
      <c r="A341" s="370"/>
      <c r="B341" s="371">
        <v>111</v>
      </c>
      <c r="C341" s="343"/>
      <c r="D341" s="372">
        <v>4127</v>
      </c>
      <c r="E341" s="339" t="s">
        <v>85</v>
      </c>
      <c r="F341" s="341">
        <v>1000</v>
      </c>
    </row>
    <row r="342" spans="1:7" ht="22.5" customHeight="1">
      <c r="A342" s="16"/>
      <c r="B342" s="77"/>
      <c r="C342" s="47">
        <v>413</v>
      </c>
      <c r="D342" s="23"/>
      <c r="E342" s="315" t="s">
        <v>5</v>
      </c>
      <c r="F342" s="301">
        <f>SUM(F343:F344)</f>
        <v>10000</v>
      </c>
      <c r="G342" s="205"/>
    </row>
    <row r="343" spans="1:7" ht="22.5" customHeight="1">
      <c r="A343" s="82"/>
      <c r="B343" s="4">
        <v>111</v>
      </c>
      <c r="C343" s="85"/>
      <c r="D343" s="86">
        <v>4131</v>
      </c>
      <c r="E343" s="92" t="s">
        <v>242</v>
      </c>
      <c r="F343" s="173">
        <v>4000</v>
      </c>
      <c r="G343" s="205"/>
    </row>
    <row r="344" spans="1:7" ht="22.5" customHeight="1" thickBot="1">
      <c r="A344" s="331"/>
      <c r="B344" s="335">
        <v>111</v>
      </c>
      <c r="C344" s="333"/>
      <c r="D344" s="334">
        <v>4133</v>
      </c>
      <c r="E344" s="350" t="s">
        <v>243</v>
      </c>
      <c r="F344" s="340">
        <v>6000</v>
      </c>
      <c r="G344" s="205"/>
    </row>
    <row r="345" spans="1:6" ht="22.5" customHeight="1">
      <c r="A345" s="16"/>
      <c r="B345" s="40"/>
      <c r="C345" s="47">
        <v>414</v>
      </c>
      <c r="D345" s="342"/>
      <c r="E345" s="315" t="s">
        <v>247</v>
      </c>
      <c r="F345" s="194">
        <f>SUM(F346:F349)</f>
        <v>14000</v>
      </c>
    </row>
    <row r="346" spans="1:7" ht="22.5" customHeight="1">
      <c r="A346" s="16"/>
      <c r="B346" s="61">
        <v>111</v>
      </c>
      <c r="C346" s="47"/>
      <c r="D346" s="2">
        <v>4141</v>
      </c>
      <c r="E346" s="45" t="s">
        <v>244</v>
      </c>
      <c r="F346" s="108">
        <v>2000</v>
      </c>
      <c r="G346" s="205"/>
    </row>
    <row r="347" spans="1:7" ht="22.5" customHeight="1">
      <c r="A347" s="16"/>
      <c r="B347" s="4">
        <v>111</v>
      </c>
      <c r="C347" s="47"/>
      <c r="D347" s="2">
        <v>4142</v>
      </c>
      <c r="E347" s="45" t="s">
        <v>263</v>
      </c>
      <c r="F347" s="108">
        <v>1000</v>
      </c>
      <c r="G347" s="205"/>
    </row>
    <row r="348" spans="1:6" ht="22.5" customHeight="1">
      <c r="A348" s="16"/>
      <c r="B348" s="4">
        <v>111</v>
      </c>
      <c r="C348" s="5"/>
      <c r="D348" s="2">
        <v>4143</v>
      </c>
      <c r="E348" s="45" t="s">
        <v>265</v>
      </c>
      <c r="F348" s="108">
        <v>6000</v>
      </c>
    </row>
    <row r="349" spans="1:6" ht="22.5" customHeight="1" thickBot="1">
      <c r="A349" s="331"/>
      <c r="B349" s="335">
        <v>111</v>
      </c>
      <c r="C349" s="338"/>
      <c r="D349" s="334">
        <v>4149</v>
      </c>
      <c r="E349" s="345" t="s">
        <v>246</v>
      </c>
      <c r="F349" s="346">
        <v>5000</v>
      </c>
    </row>
    <row r="350" spans="1:6" ht="22.5" customHeight="1">
      <c r="A350" s="394"/>
      <c r="B350" s="23"/>
      <c r="C350" s="47">
        <v>417</v>
      </c>
      <c r="D350" s="319"/>
      <c r="E350" s="315" t="s">
        <v>252</v>
      </c>
      <c r="F350" s="194">
        <f>SUM(F351)</f>
        <v>8000</v>
      </c>
    </row>
    <row r="351" spans="1:6" ht="22.5" customHeight="1" thickBot="1">
      <c r="A351" s="370"/>
      <c r="B351" s="335">
        <v>111</v>
      </c>
      <c r="C351" s="333"/>
      <c r="D351" s="374">
        <v>4171</v>
      </c>
      <c r="E351" s="375" t="s">
        <v>251</v>
      </c>
      <c r="F351" s="376">
        <v>8000</v>
      </c>
    </row>
    <row r="352" spans="1:6" ht="28.5" customHeight="1">
      <c r="A352" s="16"/>
      <c r="B352" s="23"/>
      <c r="C352" s="85">
        <v>431</v>
      </c>
      <c r="D352" s="91"/>
      <c r="E352" s="373" t="s">
        <v>8</v>
      </c>
      <c r="F352" s="301">
        <f>F353+F354</f>
        <v>352000</v>
      </c>
    </row>
    <row r="353" spans="1:6" ht="17.25" customHeight="1">
      <c r="A353" s="16"/>
      <c r="B353" s="61">
        <v>180</v>
      </c>
      <c r="C353" s="5"/>
      <c r="D353" s="2">
        <v>4315</v>
      </c>
      <c r="E353" s="87" t="s">
        <v>6</v>
      </c>
      <c r="F353" s="316">
        <v>300000</v>
      </c>
    </row>
    <row r="354" spans="1:6" ht="15.75" customHeight="1" thickBot="1">
      <c r="A354" s="16"/>
      <c r="B354" s="4">
        <v>111</v>
      </c>
      <c r="C354" s="79"/>
      <c r="D354" s="2">
        <v>4318</v>
      </c>
      <c r="E354" s="3" t="s">
        <v>136</v>
      </c>
      <c r="F354" s="316">
        <v>52000</v>
      </c>
    </row>
    <row r="355" spans="1:6" ht="24" customHeight="1" thickBot="1" thickTop="1">
      <c r="A355" s="475" t="s">
        <v>112</v>
      </c>
      <c r="B355" s="493"/>
      <c r="C355" s="493"/>
      <c r="D355" s="493"/>
      <c r="E355" s="494"/>
      <c r="F355" s="176">
        <f>F332+F338+F342+F345+F350+F352</f>
        <v>718800</v>
      </c>
    </row>
    <row r="356" spans="1:6" ht="9.75" customHeight="1">
      <c r="A356" s="209"/>
      <c r="B356" s="209"/>
      <c r="C356" s="209"/>
      <c r="D356" s="209"/>
      <c r="E356" s="209"/>
      <c r="F356" s="210"/>
    </row>
    <row r="357" spans="1:6" ht="12" customHeight="1" thickBot="1">
      <c r="A357" s="72"/>
      <c r="B357" s="72"/>
      <c r="C357" s="72"/>
      <c r="D357" s="72"/>
      <c r="E357" s="72"/>
      <c r="F357" s="190"/>
    </row>
    <row r="358" spans="1:6" ht="17.25" customHeight="1">
      <c r="A358" s="55" t="s">
        <v>61</v>
      </c>
      <c r="B358" s="56" t="s">
        <v>63</v>
      </c>
      <c r="C358" s="55" t="s">
        <v>28</v>
      </c>
      <c r="D358" s="57" t="s">
        <v>28</v>
      </c>
      <c r="E358" s="33" t="s">
        <v>60</v>
      </c>
      <c r="F358" s="34" t="s">
        <v>65</v>
      </c>
    </row>
    <row r="359" spans="1:6" ht="18" customHeight="1" thickBot="1">
      <c r="A359" s="58" t="s">
        <v>62</v>
      </c>
      <c r="B359" s="59" t="s">
        <v>62</v>
      </c>
      <c r="C359" s="58" t="s">
        <v>62</v>
      </c>
      <c r="D359" s="60" t="s">
        <v>62</v>
      </c>
      <c r="E359" s="37"/>
      <c r="F359" s="13">
        <v>2013</v>
      </c>
    </row>
    <row r="360" spans="1:6" ht="22.5" customHeight="1" thickBot="1">
      <c r="A360" s="170">
        <v>5</v>
      </c>
      <c r="B360" s="483" t="s">
        <v>97</v>
      </c>
      <c r="C360" s="478"/>
      <c r="D360" s="478"/>
      <c r="E360" s="478"/>
      <c r="F360" s="479"/>
    </row>
    <row r="361" spans="1:9" ht="21.75" customHeight="1">
      <c r="A361" s="16"/>
      <c r="B361" s="40"/>
      <c r="C361" s="47">
        <v>411</v>
      </c>
      <c r="D361" s="75"/>
      <c r="E361" s="29" t="s">
        <v>0</v>
      </c>
      <c r="F361" s="175">
        <f>F362+F363+F364+F365+F366</f>
        <v>216300</v>
      </c>
      <c r="H361" s="14"/>
      <c r="I361" s="14"/>
    </row>
    <row r="362" spans="1:7" ht="21.75" customHeight="1">
      <c r="A362" s="16"/>
      <c r="B362" s="4">
        <v>112</v>
      </c>
      <c r="C362" s="5"/>
      <c r="D362" s="23">
        <v>4111</v>
      </c>
      <c r="E362" s="3" t="s">
        <v>92</v>
      </c>
      <c r="F362" s="108">
        <v>128000</v>
      </c>
      <c r="G362" s="88"/>
    </row>
    <row r="363" spans="1:7" ht="21.75" customHeight="1">
      <c r="A363" s="16"/>
      <c r="B363" s="4">
        <v>112</v>
      </c>
      <c r="C363" s="5"/>
      <c r="D363" s="2">
        <v>4112</v>
      </c>
      <c r="E363" s="3" t="s">
        <v>81</v>
      </c>
      <c r="F363" s="172">
        <v>18000</v>
      </c>
      <c r="G363" s="89"/>
    </row>
    <row r="364" spans="1:7" ht="21.75" customHeight="1">
      <c r="A364" s="16"/>
      <c r="B364" s="4">
        <v>112</v>
      </c>
      <c r="C364" s="5"/>
      <c r="D364" s="2">
        <v>4113</v>
      </c>
      <c r="E364" s="63" t="s">
        <v>127</v>
      </c>
      <c r="F364" s="108">
        <v>46000</v>
      </c>
      <c r="G364" s="89"/>
    </row>
    <row r="365" spans="1:7" ht="21.75" customHeight="1">
      <c r="A365" s="16"/>
      <c r="B365" s="4">
        <v>112</v>
      </c>
      <c r="C365" s="5"/>
      <c r="D365" s="40">
        <v>4114</v>
      </c>
      <c r="E365" s="5" t="s">
        <v>128</v>
      </c>
      <c r="F365" s="173">
        <v>21500</v>
      </c>
      <c r="G365" s="89"/>
    </row>
    <row r="366" spans="1:7" ht="21.75" customHeight="1" thickBot="1">
      <c r="A366" s="331"/>
      <c r="B366" s="335">
        <v>112</v>
      </c>
      <c r="C366" s="338"/>
      <c r="D366" s="334">
        <v>4115</v>
      </c>
      <c r="E366" s="339" t="s">
        <v>74</v>
      </c>
      <c r="F366" s="340">
        <v>2800</v>
      </c>
      <c r="G366" s="88"/>
    </row>
    <row r="367" spans="1:6" ht="21.75" customHeight="1">
      <c r="A367" s="16"/>
      <c r="B367" s="40"/>
      <c r="C367" s="47">
        <v>412</v>
      </c>
      <c r="D367" s="337"/>
      <c r="E367" s="465" t="s">
        <v>4</v>
      </c>
      <c r="F367" s="175">
        <f>F368+F369+F370</f>
        <v>111200</v>
      </c>
    </row>
    <row r="368" spans="1:6" ht="21.75" customHeight="1">
      <c r="A368" s="16"/>
      <c r="B368" s="4">
        <v>112</v>
      </c>
      <c r="C368" s="5"/>
      <c r="D368" s="2">
        <v>4123</v>
      </c>
      <c r="E368" s="3" t="s">
        <v>83</v>
      </c>
      <c r="F368" s="108">
        <v>10200</v>
      </c>
    </row>
    <row r="369" spans="1:6" ht="21.75" customHeight="1">
      <c r="A369" s="16"/>
      <c r="B369" s="4">
        <v>112</v>
      </c>
      <c r="C369" s="5"/>
      <c r="D369" s="2">
        <v>4125</v>
      </c>
      <c r="E369" s="3" t="s">
        <v>7</v>
      </c>
      <c r="F369" s="108">
        <v>100000</v>
      </c>
    </row>
    <row r="370" spans="1:6" ht="21.75" customHeight="1" thickBot="1">
      <c r="A370" s="331"/>
      <c r="B370" s="335">
        <v>112</v>
      </c>
      <c r="C370" s="378"/>
      <c r="D370" s="334">
        <v>4127</v>
      </c>
      <c r="E370" s="339" t="s">
        <v>85</v>
      </c>
      <c r="F370" s="341">
        <v>1000</v>
      </c>
    </row>
    <row r="371" spans="1:6" ht="21.75" customHeight="1">
      <c r="A371" s="16"/>
      <c r="B371" s="67"/>
      <c r="C371" s="47">
        <v>413</v>
      </c>
      <c r="D371" s="91"/>
      <c r="E371" s="315" t="s">
        <v>5</v>
      </c>
      <c r="F371" s="377">
        <f>SUM(F372:F374)</f>
        <v>1036700</v>
      </c>
    </row>
    <row r="372" spans="1:6" ht="21.75" customHeight="1">
      <c r="A372" s="16"/>
      <c r="B372" s="4">
        <v>112</v>
      </c>
      <c r="C372" s="5"/>
      <c r="D372" s="2">
        <v>4131</v>
      </c>
      <c r="E372" s="45" t="s">
        <v>242</v>
      </c>
      <c r="F372" s="320">
        <v>6000</v>
      </c>
    </row>
    <row r="373" spans="1:6" ht="21.75" customHeight="1">
      <c r="A373" s="16"/>
      <c r="B373" s="4">
        <v>112</v>
      </c>
      <c r="C373" s="5"/>
      <c r="D373" s="2">
        <v>4133</v>
      </c>
      <c r="E373" s="45" t="s">
        <v>243</v>
      </c>
      <c r="F373" s="320">
        <v>700</v>
      </c>
    </row>
    <row r="374" spans="1:6" ht="21.75" customHeight="1" thickBot="1">
      <c r="A374" s="331"/>
      <c r="B374" s="335">
        <v>640</v>
      </c>
      <c r="C374" s="338"/>
      <c r="D374" s="334">
        <v>4134</v>
      </c>
      <c r="E374" s="345" t="s">
        <v>25</v>
      </c>
      <c r="F374" s="379">
        <v>1030000</v>
      </c>
    </row>
    <row r="375" spans="1:6" ht="21.75" customHeight="1">
      <c r="A375" s="16"/>
      <c r="B375" s="40"/>
      <c r="C375" s="47">
        <v>414</v>
      </c>
      <c r="D375" s="91"/>
      <c r="E375" s="315" t="s">
        <v>247</v>
      </c>
      <c r="F375" s="301">
        <f>SUM(F376:F379)</f>
        <v>62000</v>
      </c>
    </row>
    <row r="376" spans="1:6" ht="21.75" customHeight="1">
      <c r="A376" s="16"/>
      <c r="B376" s="4">
        <v>112</v>
      </c>
      <c r="C376" s="5"/>
      <c r="D376" s="2">
        <v>4141</v>
      </c>
      <c r="E376" s="45" t="s">
        <v>244</v>
      </c>
      <c r="F376" s="108">
        <v>1500</v>
      </c>
    </row>
    <row r="377" spans="1:6" ht="21.75" customHeight="1">
      <c r="A377" s="16"/>
      <c r="B377" s="4">
        <v>112</v>
      </c>
      <c r="C377" s="5"/>
      <c r="D377" s="2">
        <v>4143</v>
      </c>
      <c r="E377" s="45" t="s">
        <v>245</v>
      </c>
      <c r="F377" s="108">
        <v>3500</v>
      </c>
    </row>
    <row r="378" spans="1:6" ht="21.75" customHeight="1">
      <c r="A378" s="16"/>
      <c r="B378" s="4">
        <v>112</v>
      </c>
      <c r="C378" s="5"/>
      <c r="D378" s="2">
        <v>4144</v>
      </c>
      <c r="E378" s="5" t="s">
        <v>134</v>
      </c>
      <c r="F378" s="108">
        <v>45000</v>
      </c>
    </row>
    <row r="379" spans="1:6" ht="21.75" customHeight="1" thickBot="1">
      <c r="A379" s="331"/>
      <c r="B379" s="335">
        <v>112</v>
      </c>
      <c r="C379" s="338"/>
      <c r="D379" s="334">
        <v>4149</v>
      </c>
      <c r="E379" s="345" t="s">
        <v>246</v>
      </c>
      <c r="F379" s="346">
        <v>12000</v>
      </c>
    </row>
    <row r="380" spans="1:6" ht="21.75" customHeight="1">
      <c r="A380" s="16"/>
      <c r="B380" s="23"/>
      <c r="C380" s="47">
        <v>416</v>
      </c>
      <c r="D380" s="23"/>
      <c r="E380" s="380" t="s">
        <v>109</v>
      </c>
      <c r="F380" s="301">
        <f>F381+F382</f>
        <v>1255000</v>
      </c>
    </row>
    <row r="381" spans="1:6" ht="21.75" customHeight="1">
      <c r="A381" s="16"/>
      <c r="B381" s="4">
        <v>112</v>
      </c>
      <c r="C381" s="47"/>
      <c r="D381" s="2">
        <v>4161</v>
      </c>
      <c r="E381" s="3" t="s">
        <v>110</v>
      </c>
      <c r="F381" s="108">
        <v>5000</v>
      </c>
    </row>
    <row r="382" spans="1:6" ht="21.75" customHeight="1" thickBot="1">
      <c r="A382" s="331"/>
      <c r="B382" s="335">
        <v>112</v>
      </c>
      <c r="C382" s="338"/>
      <c r="D382" s="332">
        <v>4162</v>
      </c>
      <c r="E382" s="338" t="s">
        <v>111</v>
      </c>
      <c r="F382" s="341">
        <v>1250000</v>
      </c>
    </row>
    <row r="383" spans="1:6" ht="27.75" customHeight="1">
      <c r="A383" s="16"/>
      <c r="B383" s="23"/>
      <c r="C383" s="47">
        <v>431</v>
      </c>
      <c r="D383" s="91"/>
      <c r="E383" s="373" t="s">
        <v>8</v>
      </c>
      <c r="F383" s="301">
        <f>SUM(F384:F387)</f>
        <v>289000</v>
      </c>
    </row>
    <row r="384" spans="1:6" ht="21.75" customHeight="1">
      <c r="A384" s="16"/>
      <c r="B384" s="4">
        <v>180</v>
      </c>
      <c r="C384" s="47"/>
      <c r="D384" s="2">
        <v>4314</v>
      </c>
      <c r="E384" s="45" t="s">
        <v>11</v>
      </c>
      <c r="F384" s="174">
        <v>30000</v>
      </c>
    </row>
    <row r="385" spans="1:6" ht="21.75" customHeight="1">
      <c r="A385" s="16"/>
      <c r="B385" s="4">
        <v>180</v>
      </c>
      <c r="C385" s="47"/>
      <c r="D385" s="23">
        <v>4315</v>
      </c>
      <c r="E385" s="45" t="s">
        <v>6</v>
      </c>
      <c r="F385" s="174">
        <v>84000</v>
      </c>
    </row>
    <row r="386" spans="1:6" ht="21.75" customHeight="1">
      <c r="A386" s="16"/>
      <c r="B386" s="4">
        <v>180</v>
      </c>
      <c r="C386" s="90"/>
      <c r="D386" s="93">
        <v>4318</v>
      </c>
      <c r="E386" s="281" t="s">
        <v>185</v>
      </c>
      <c r="F386" s="108">
        <v>170000</v>
      </c>
    </row>
    <row r="387" spans="1:6" ht="21.75" customHeight="1" thickBot="1">
      <c r="A387" s="331"/>
      <c r="B387" s="347">
        <v>180</v>
      </c>
      <c r="C387" s="378"/>
      <c r="D387" s="381">
        <v>4319</v>
      </c>
      <c r="E387" s="366" t="s">
        <v>266</v>
      </c>
      <c r="F387" s="341">
        <v>5000</v>
      </c>
    </row>
    <row r="388" spans="1:6" ht="21.75" customHeight="1">
      <c r="A388" s="16"/>
      <c r="B388" s="23"/>
      <c r="C388" s="47">
        <v>432</v>
      </c>
      <c r="D388" s="91"/>
      <c r="E388" s="373" t="s">
        <v>267</v>
      </c>
      <c r="F388" s="301">
        <f>SUM(F389:F391)</f>
        <v>8060000</v>
      </c>
    </row>
    <row r="389" spans="1:6" ht="21.75" customHeight="1">
      <c r="A389" s="16"/>
      <c r="B389" s="67">
        <v>180</v>
      </c>
      <c r="C389" s="47"/>
      <c r="D389" s="93">
        <v>4324</v>
      </c>
      <c r="E389" s="321" t="s">
        <v>137</v>
      </c>
      <c r="F389" s="108">
        <v>825000</v>
      </c>
    </row>
    <row r="390" spans="1:6" ht="21.75" customHeight="1">
      <c r="A390" s="16"/>
      <c r="B390" s="67">
        <v>180</v>
      </c>
      <c r="C390" s="47"/>
      <c r="D390" s="93">
        <v>4325</v>
      </c>
      <c r="E390" s="321" t="s">
        <v>188</v>
      </c>
      <c r="F390" s="108">
        <v>300000</v>
      </c>
    </row>
    <row r="391" spans="1:6" ht="21.75" customHeight="1" thickBot="1">
      <c r="A391" s="70"/>
      <c r="B391" s="384">
        <v>660</v>
      </c>
      <c r="C391" s="71"/>
      <c r="D391" s="298">
        <v>4326</v>
      </c>
      <c r="E391" s="385" t="s">
        <v>53</v>
      </c>
      <c r="F391" s="322">
        <v>6935000</v>
      </c>
    </row>
    <row r="392" spans="1:6" ht="21.75" customHeight="1" thickBot="1" thickTop="1">
      <c r="A392" s="70"/>
      <c r="B392" s="103"/>
      <c r="C392" s="71">
        <v>441</v>
      </c>
      <c r="D392" s="298"/>
      <c r="E392" s="299" t="s">
        <v>55</v>
      </c>
      <c r="F392" s="323">
        <f>SUM(F393:F396)</f>
        <v>17865800</v>
      </c>
    </row>
    <row r="393" spans="1:6" ht="21.75" customHeight="1" thickTop="1">
      <c r="A393" s="94"/>
      <c r="B393" s="67">
        <v>112</v>
      </c>
      <c r="C393" s="5"/>
      <c r="D393" s="93">
        <v>4412</v>
      </c>
      <c r="E393" s="27" t="s">
        <v>12</v>
      </c>
      <c r="F393" s="174">
        <v>14760000</v>
      </c>
    </row>
    <row r="394" spans="1:6" ht="21.75" customHeight="1">
      <c r="A394" s="94"/>
      <c r="B394" s="4">
        <v>112</v>
      </c>
      <c r="C394" s="5"/>
      <c r="D394" s="44">
        <v>4413</v>
      </c>
      <c r="E394" s="43" t="s">
        <v>13</v>
      </c>
      <c r="F394" s="316">
        <v>2200800</v>
      </c>
    </row>
    <row r="395" spans="1:6" ht="21.75" customHeight="1">
      <c r="A395" s="94"/>
      <c r="B395" s="4">
        <v>112</v>
      </c>
      <c r="C395" s="95"/>
      <c r="D395" s="44">
        <v>4415</v>
      </c>
      <c r="E395" s="3" t="s">
        <v>14</v>
      </c>
      <c r="F395" s="316">
        <v>400000</v>
      </c>
    </row>
    <row r="396" spans="1:6" ht="21.75" customHeight="1" thickBot="1">
      <c r="A396" s="386"/>
      <c r="B396" s="384">
        <v>112</v>
      </c>
      <c r="C396" s="387"/>
      <c r="D396" s="296">
        <v>4416</v>
      </c>
      <c r="E396" s="297" t="s">
        <v>273</v>
      </c>
      <c r="F396" s="322">
        <v>505000</v>
      </c>
    </row>
    <row r="397" spans="1:6" ht="21.75" customHeight="1" thickTop="1">
      <c r="A397" s="16"/>
      <c r="B397" s="40"/>
      <c r="C397" s="47">
        <v>46</v>
      </c>
      <c r="D397" s="23"/>
      <c r="E397" s="315" t="s">
        <v>54</v>
      </c>
      <c r="F397" s="301">
        <f>SUM(F398:F401)</f>
        <v>2714000</v>
      </c>
    </row>
    <row r="398" spans="1:6" ht="21.75" customHeight="1">
      <c r="A398" s="16"/>
      <c r="B398" s="4">
        <v>112</v>
      </c>
      <c r="C398" s="47"/>
      <c r="D398" s="212">
        <v>4611</v>
      </c>
      <c r="E398" s="213" t="s">
        <v>214</v>
      </c>
      <c r="F398" s="214">
        <v>264000</v>
      </c>
    </row>
    <row r="399" spans="1:6" ht="21.75" customHeight="1">
      <c r="A399" s="16"/>
      <c r="B399" s="4">
        <v>112</v>
      </c>
      <c r="C399" s="47"/>
      <c r="D399" s="44">
        <v>4612</v>
      </c>
      <c r="E399" s="43" t="s">
        <v>190</v>
      </c>
      <c r="F399" s="108">
        <v>1880000</v>
      </c>
    </row>
    <row r="400" spans="1:6" ht="21.75" customHeight="1">
      <c r="A400" s="16"/>
      <c r="B400" s="4">
        <v>112</v>
      </c>
      <c r="C400" s="5"/>
      <c r="D400" s="2">
        <v>4631</v>
      </c>
      <c r="E400" s="3" t="s">
        <v>15</v>
      </c>
      <c r="F400" s="108">
        <v>70000</v>
      </c>
    </row>
    <row r="401" spans="1:6" ht="21.75" customHeight="1" thickBot="1">
      <c r="A401" s="331"/>
      <c r="B401" s="335">
        <v>112</v>
      </c>
      <c r="C401" s="338"/>
      <c r="D401" s="334">
        <v>4632</v>
      </c>
      <c r="E401" s="345" t="s">
        <v>99</v>
      </c>
      <c r="F401" s="341">
        <v>500000</v>
      </c>
    </row>
    <row r="402" spans="1:6" ht="21.75" customHeight="1">
      <c r="A402" s="98"/>
      <c r="B402" s="382"/>
      <c r="C402" s="47">
        <v>47</v>
      </c>
      <c r="D402" s="383"/>
      <c r="E402" s="315" t="s">
        <v>16</v>
      </c>
      <c r="F402" s="301">
        <f>F403+F404</f>
        <v>600000</v>
      </c>
    </row>
    <row r="403" spans="1:6" ht="21.75" customHeight="1">
      <c r="A403" s="96"/>
      <c r="B403" s="4">
        <v>112</v>
      </c>
      <c r="C403" s="97"/>
      <c r="D403" s="2">
        <v>4711</v>
      </c>
      <c r="E403" s="45" t="s">
        <v>91</v>
      </c>
      <c r="F403" s="108">
        <v>300000</v>
      </c>
    </row>
    <row r="404" spans="1:6" ht="21.75" customHeight="1" thickBot="1">
      <c r="A404" s="96"/>
      <c r="B404" s="4">
        <v>112</v>
      </c>
      <c r="C404" s="97"/>
      <c r="D404" s="2">
        <v>4721</v>
      </c>
      <c r="E404" s="45" t="s">
        <v>98</v>
      </c>
      <c r="F404" s="108">
        <v>300000</v>
      </c>
    </row>
    <row r="405" spans="1:6" ht="21.75" customHeight="1" thickBot="1" thickTop="1">
      <c r="A405" s="475" t="s">
        <v>100</v>
      </c>
      <c r="B405" s="476"/>
      <c r="C405" s="476"/>
      <c r="D405" s="476"/>
      <c r="E405" s="486"/>
      <c r="F405" s="188">
        <f>F361+F367+F371+F375+F380+F383+F388+F392+F397+F402</f>
        <v>32210000</v>
      </c>
    </row>
    <row r="406" spans="1:6" ht="11.25" customHeight="1">
      <c r="A406" s="72"/>
      <c r="B406" s="73"/>
      <c r="C406" s="73"/>
      <c r="D406" s="73"/>
      <c r="E406" s="73"/>
      <c r="F406" s="171"/>
    </row>
    <row r="407" spans="1:6" ht="19.5" customHeight="1" thickBot="1">
      <c r="A407" s="72"/>
      <c r="B407" s="73"/>
      <c r="C407" s="73"/>
      <c r="D407" s="73"/>
      <c r="E407" s="73"/>
      <c r="F407" s="171"/>
    </row>
    <row r="408" spans="1:6" ht="18" customHeight="1">
      <c r="A408" s="55" t="s">
        <v>61</v>
      </c>
      <c r="B408" s="56" t="s">
        <v>63</v>
      </c>
      <c r="C408" s="55" t="s">
        <v>28</v>
      </c>
      <c r="D408" s="57" t="s">
        <v>28</v>
      </c>
      <c r="E408" s="33" t="s">
        <v>60</v>
      </c>
      <c r="F408" s="34" t="s">
        <v>65</v>
      </c>
    </row>
    <row r="409" spans="1:6" ht="20.25" customHeight="1" thickBot="1">
      <c r="A409" s="58" t="s">
        <v>62</v>
      </c>
      <c r="B409" s="59" t="s">
        <v>62</v>
      </c>
      <c r="C409" s="58" t="s">
        <v>62</v>
      </c>
      <c r="D409" s="60" t="s">
        <v>62</v>
      </c>
      <c r="E409" s="37"/>
      <c r="F409" s="13">
        <v>2013</v>
      </c>
    </row>
    <row r="410" spans="1:6" ht="31.5" customHeight="1" thickBot="1">
      <c r="A410" s="110">
        <v>6</v>
      </c>
      <c r="B410" s="477" t="s">
        <v>104</v>
      </c>
      <c r="C410" s="478"/>
      <c r="D410" s="478"/>
      <c r="E410" s="478"/>
      <c r="F410" s="479"/>
    </row>
    <row r="411" spans="1:6" ht="28.5" customHeight="1">
      <c r="A411" s="16"/>
      <c r="B411" s="2"/>
      <c r="C411" s="47">
        <v>411</v>
      </c>
      <c r="D411" s="75"/>
      <c r="E411" s="41" t="s">
        <v>0</v>
      </c>
      <c r="F411" s="175">
        <f>F412+F413+F414+F415+F416</f>
        <v>361100</v>
      </c>
    </row>
    <row r="412" spans="1:6" ht="24.75" customHeight="1">
      <c r="A412" s="16"/>
      <c r="B412" s="67">
        <v>112</v>
      </c>
      <c r="C412" s="5"/>
      <c r="D412" s="23">
        <v>4111</v>
      </c>
      <c r="E412" s="3" t="s">
        <v>92</v>
      </c>
      <c r="F412" s="108">
        <v>215000</v>
      </c>
    </row>
    <row r="413" spans="1:6" ht="22.5" customHeight="1">
      <c r="A413" s="16"/>
      <c r="B413" s="4">
        <v>112</v>
      </c>
      <c r="C413" s="5"/>
      <c r="D413" s="2">
        <v>4112</v>
      </c>
      <c r="E413" s="3" t="s">
        <v>81</v>
      </c>
      <c r="F413" s="172">
        <v>30000</v>
      </c>
    </row>
    <row r="414" spans="1:6" ht="24.75" customHeight="1">
      <c r="A414" s="16"/>
      <c r="B414" s="4">
        <v>112</v>
      </c>
      <c r="C414" s="5"/>
      <c r="D414" s="2">
        <v>4113</v>
      </c>
      <c r="E414" s="63" t="s">
        <v>127</v>
      </c>
      <c r="F414" s="108">
        <v>75600</v>
      </c>
    </row>
    <row r="415" spans="1:6" ht="26.25" customHeight="1">
      <c r="A415" s="16"/>
      <c r="B415" s="4">
        <v>112</v>
      </c>
      <c r="C415" s="5"/>
      <c r="D415" s="40">
        <v>4114</v>
      </c>
      <c r="E415" s="5" t="s">
        <v>128</v>
      </c>
      <c r="F415" s="173">
        <v>35500</v>
      </c>
    </row>
    <row r="416" spans="1:6" ht="25.5" customHeight="1" thickBot="1">
      <c r="A416" s="331"/>
      <c r="B416" s="335">
        <v>112</v>
      </c>
      <c r="C416" s="338"/>
      <c r="D416" s="334">
        <v>4115</v>
      </c>
      <c r="E416" s="339" t="s">
        <v>74</v>
      </c>
      <c r="F416" s="340">
        <v>5000</v>
      </c>
    </row>
    <row r="417" spans="1:6" ht="22.5" customHeight="1">
      <c r="A417" s="16"/>
      <c r="B417" s="23"/>
      <c r="C417" s="47">
        <v>412</v>
      </c>
      <c r="D417" s="337"/>
      <c r="E417" s="315" t="s">
        <v>4</v>
      </c>
      <c r="F417" s="301">
        <f>F418+F419</f>
        <v>17000</v>
      </c>
    </row>
    <row r="418" spans="1:6" ht="26.25" customHeight="1">
      <c r="A418" s="16"/>
      <c r="B418" s="4">
        <v>112</v>
      </c>
      <c r="C418" s="5"/>
      <c r="D418" s="2">
        <v>4123</v>
      </c>
      <c r="E418" s="3" t="s">
        <v>83</v>
      </c>
      <c r="F418" s="108">
        <v>16000</v>
      </c>
    </row>
    <row r="419" spans="1:6" ht="22.5" customHeight="1" thickBot="1">
      <c r="A419" s="331"/>
      <c r="B419" s="335">
        <v>112</v>
      </c>
      <c r="C419" s="338"/>
      <c r="D419" s="334">
        <v>4127</v>
      </c>
      <c r="E419" s="339" t="s">
        <v>85</v>
      </c>
      <c r="F419" s="341">
        <v>1000</v>
      </c>
    </row>
    <row r="420" spans="1:7" s="318" customFormat="1" ht="27" customHeight="1">
      <c r="A420" s="179"/>
      <c r="B420" s="329"/>
      <c r="C420" s="47">
        <v>413</v>
      </c>
      <c r="D420" s="91"/>
      <c r="E420" s="315" t="s">
        <v>5</v>
      </c>
      <c r="F420" s="309">
        <f>SUM(F421:F422)</f>
        <v>6500</v>
      </c>
      <c r="G420" s="317"/>
    </row>
    <row r="421" spans="1:6" ht="27" customHeight="1">
      <c r="A421" s="16"/>
      <c r="B421" s="4">
        <v>112</v>
      </c>
      <c r="C421" s="47"/>
      <c r="D421" s="2">
        <v>4131</v>
      </c>
      <c r="E421" s="92" t="s">
        <v>242</v>
      </c>
      <c r="F421" s="174">
        <v>6000</v>
      </c>
    </row>
    <row r="422" spans="1:6" ht="27" customHeight="1" thickBot="1">
      <c r="A422" s="331"/>
      <c r="B422" s="335">
        <v>112</v>
      </c>
      <c r="C422" s="333"/>
      <c r="D422" s="334">
        <v>4133</v>
      </c>
      <c r="E422" s="350" t="s">
        <v>243</v>
      </c>
      <c r="F422" s="349">
        <v>500</v>
      </c>
    </row>
    <row r="423" spans="1:7" s="5" customFormat="1" ht="22.5" customHeight="1">
      <c r="A423" s="16"/>
      <c r="B423" s="23"/>
      <c r="C423" s="47">
        <v>414</v>
      </c>
      <c r="D423" s="388"/>
      <c r="E423" s="353" t="s">
        <v>247</v>
      </c>
      <c r="F423" s="352">
        <f>SUM(F424:F426)</f>
        <v>84500</v>
      </c>
      <c r="G423" s="69"/>
    </row>
    <row r="424" spans="1:6" ht="22.5" customHeight="1">
      <c r="A424" s="16"/>
      <c r="B424" s="4">
        <v>112</v>
      </c>
      <c r="C424" s="5"/>
      <c r="D424" s="23">
        <v>4141</v>
      </c>
      <c r="E424" s="92" t="s">
        <v>244</v>
      </c>
      <c r="F424" s="173">
        <v>1000</v>
      </c>
    </row>
    <row r="425" spans="1:6" ht="22.5" customHeight="1">
      <c r="A425" s="16"/>
      <c r="B425" s="4">
        <v>112</v>
      </c>
      <c r="C425" s="5" t="s">
        <v>149</v>
      </c>
      <c r="D425" s="2">
        <v>4143</v>
      </c>
      <c r="E425" s="45" t="s">
        <v>245</v>
      </c>
      <c r="F425" s="108">
        <v>78500</v>
      </c>
    </row>
    <row r="426" spans="1:6" ht="22.5" customHeight="1" thickBot="1">
      <c r="A426" s="99"/>
      <c r="B426" s="4">
        <v>112</v>
      </c>
      <c r="C426" s="95"/>
      <c r="D426" s="2">
        <v>4149</v>
      </c>
      <c r="E426" s="43" t="s">
        <v>246</v>
      </c>
      <c r="F426" s="324">
        <v>5000</v>
      </c>
    </row>
    <row r="427" spans="1:7" ht="35.25" customHeight="1" thickBot="1" thickTop="1">
      <c r="A427" s="475" t="s">
        <v>114</v>
      </c>
      <c r="B427" s="476"/>
      <c r="C427" s="476"/>
      <c r="D427" s="476"/>
      <c r="E427" s="486"/>
      <c r="F427" s="188">
        <f>F411+F417+F420+F423</f>
        <v>469100</v>
      </c>
      <c r="G427" s="69"/>
    </row>
    <row r="428" spans="1:6" ht="40.5" customHeight="1" thickBot="1">
      <c r="A428" s="100">
        <v>7</v>
      </c>
      <c r="B428" s="487" t="s">
        <v>150</v>
      </c>
      <c r="C428" s="488"/>
      <c r="D428" s="488"/>
      <c r="E428" s="488"/>
      <c r="F428" s="489"/>
    </row>
    <row r="429" spans="1:6" ht="33.75" customHeight="1">
      <c r="A429" s="16"/>
      <c r="B429" s="40"/>
      <c r="C429" s="47">
        <v>411</v>
      </c>
      <c r="D429" s="75"/>
      <c r="E429" s="29" t="s">
        <v>0</v>
      </c>
      <c r="F429" s="175">
        <f>F430+F431+F432+F433+F434</f>
        <v>275080</v>
      </c>
    </row>
    <row r="430" spans="1:6" ht="27.75" customHeight="1">
      <c r="A430" s="16"/>
      <c r="B430" s="4">
        <v>481</v>
      </c>
      <c r="C430" s="5"/>
      <c r="D430" s="23">
        <v>4111</v>
      </c>
      <c r="E430" s="3" t="s">
        <v>92</v>
      </c>
      <c r="F430" s="183">
        <v>163000</v>
      </c>
    </row>
    <row r="431" spans="1:6" ht="24.75" customHeight="1">
      <c r="A431" s="16"/>
      <c r="B431" s="4">
        <v>481</v>
      </c>
      <c r="C431" s="5"/>
      <c r="D431" s="2">
        <v>4112</v>
      </c>
      <c r="E431" s="3" t="s">
        <v>81</v>
      </c>
      <c r="F431" s="182">
        <v>22500</v>
      </c>
    </row>
    <row r="432" spans="1:6" ht="24.75" customHeight="1">
      <c r="A432" s="16"/>
      <c r="B432" s="4">
        <v>481</v>
      </c>
      <c r="C432" s="5"/>
      <c r="D432" s="2">
        <v>4113</v>
      </c>
      <c r="E432" s="63" t="s">
        <v>127</v>
      </c>
      <c r="F432" s="183">
        <v>58800</v>
      </c>
    </row>
    <row r="433" spans="1:12" ht="24.75" customHeight="1">
      <c r="A433" s="16"/>
      <c r="B433" s="4">
        <v>481</v>
      </c>
      <c r="C433" s="5"/>
      <c r="D433" s="40">
        <v>4114</v>
      </c>
      <c r="E433" s="5" t="s">
        <v>128</v>
      </c>
      <c r="F433" s="181">
        <v>27480</v>
      </c>
      <c r="H433" s="14"/>
      <c r="I433" s="14"/>
      <c r="J433" s="14"/>
      <c r="K433" s="14"/>
      <c r="L433" s="14"/>
    </row>
    <row r="434" spans="1:6" ht="30.75" customHeight="1" thickBot="1">
      <c r="A434" s="331"/>
      <c r="B434" s="335">
        <v>481</v>
      </c>
      <c r="C434" s="338"/>
      <c r="D434" s="334">
        <v>4115</v>
      </c>
      <c r="E434" s="339" t="s">
        <v>74</v>
      </c>
      <c r="F434" s="389">
        <v>3300</v>
      </c>
    </row>
    <row r="435" spans="1:6" ht="24" customHeight="1">
      <c r="A435" s="16"/>
      <c r="B435" s="40"/>
      <c r="C435" s="47">
        <v>412</v>
      </c>
      <c r="D435" s="337"/>
      <c r="E435" s="315" t="s">
        <v>4</v>
      </c>
      <c r="F435" s="175">
        <f>F436+F437</f>
        <v>12500</v>
      </c>
    </row>
    <row r="436" spans="1:6" ht="27" customHeight="1">
      <c r="A436" s="16"/>
      <c r="B436" s="4">
        <v>481</v>
      </c>
      <c r="C436" s="5"/>
      <c r="D436" s="2">
        <v>4123</v>
      </c>
      <c r="E436" s="3" t="s">
        <v>83</v>
      </c>
      <c r="F436" s="183">
        <v>11500</v>
      </c>
    </row>
    <row r="437" spans="1:6" ht="30" customHeight="1" thickBot="1">
      <c r="A437" s="331"/>
      <c r="B437" s="335">
        <v>481</v>
      </c>
      <c r="C437" s="338"/>
      <c r="D437" s="334">
        <v>4127</v>
      </c>
      <c r="E437" s="339" t="s">
        <v>85</v>
      </c>
      <c r="F437" s="391">
        <v>1000</v>
      </c>
    </row>
    <row r="438" spans="1:7" s="318" customFormat="1" ht="32.25" customHeight="1">
      <c r="A438" s="179"/>
      <c r="B438" s="329"/>
      <c r="C438" s="47">
        <v>413</v>
      </c>
      <c r="D438" s="85"/>
      <c r="E438" s="315" t="s">
        <v>5</v>
      </c>
      <c r="F438" s="390">
        <f>SUM(F439:F440)</f>
        <v>3100</v>
      </c>
      <c r="G438" s="317"/>
    </row>
    <row r="439" spans="1:6" ht="26.25" customHeight="1">
      <c r="A439" s="16"/>
      <c r="B439" s="4">
        <v>481</v>
      </c>
      <c r="C439" s="47"/>
      <c r="D439" s="2">
        <v>4131</v>
      </c>
      <c r="E439" s="3" t="s">
        <v>5</v>
      </c>
      <c r="F439" s="184">
        <v>2500</v>
      </c>
    </row>
    <row r="440" spans="1:6" ht="32.25" customHeight="1" thickBot="1">
      <c r="A440" s="331"/>
      <c r="B440" s="335">
        <v>481</v>
      </c>
      <c r="C440" s="333"/>
      <c r="D440" s="334">
        <v>4133</v>
      </c>
      <c r="E440" s="345" t="s">
        <v>243</v>
      </c>
      <c r="F440" s="392">
        <v>600</v>
      </c>
    </row>
    <row r="441" spans="1:6" ht="29.25" customHeight="1">
      <c r="A441" s="394"/>
      <c r="B441" s="38"/>
      <c r="C441" s="395">
        <v>414</v>
      </c>
      <c r="D441" s="388"/>
      <c r="E441" s="353" t="s">
        <v>247</v>
      </c>
      <c r="F441" s="352">
        <f>SUM(F442:F444)</f>
        <v>257000</v>
      </c>
    </row>
    <row r="442" spans="1:6" ht="24.75" customHeight="1">
      <c r="A442" s="16"/>
      <c r="B442" s="67">
        <v>481</v>
      </c>
      <c r="C442" s="5"/>
      <c r="D442" s="40">
        <v>4141</v>
      </c>
      <c r="E442" s="92" t="s">
        <v>244</v>
      </c>
      <c r="F442" s="181">
        <v>1000</v>
      </c>
    </row>
    <row r="443" spans="1:6" ht="24.75" customHeight="1">
      <c r="A443" s="16"/>
      <c r="B443" s="4">
        <v>481</v>
      </c>
      <c r="C443" s="5" t="s">
        <v>149</v>
      </c>
      <c r="D443" s="2">
        <v>4143</v>
      </c>
      <c r="E443" s="45" t="s">
        <v>245</v>
      </c>
      <c r="F443" s="183">
        <v>3000</v>
      </c>
    </row>
    <row r="444" spans="1:6" ht="29.25" customHeight="1" thickBot="1">
      <c r="A444" s="16"/>
      <c r="B444" s="61">
        <v>481</v>
      </c>
      <c r="C444" s="5"/>
      <c r="D444" s="6">
        <v>4149</v>
      </c>
      <c r="E444" s="355" t="s">
        <v>246</v>
      </c>
      <c r="F444" s="393">
        <v>253000</v>
      </c>
    </row>
    <row r="445" spans="1:6" ht="34.5" customHeight="1" thickBot="1" thickTop="1">
      <c r="A445" s="475" t="s">
        <v>101</v>
      </c>
      <c r="B445" s="480"/>
      <c r="C445" s="480"/>
      <c r="D445" s="480"/>
      <c r="E445" s="485"/>
      <c r="F445" s="188">
        <f>F429+F435+F438+F441</f>
        <v>547680</v>
      </c>
    </row>
    <row r="446" spans="1:6" ht="20.25" customHeight="1">
      <c r="A446" s="104"/>
      <c r="B446" s="105"/>
      <c r="C446" s="105"/>
      <c r="D446" s="105"/>
      <c r="E446" s="105"/>
      <c r="F446" s="191"/>
    </row>
    <row r="447" spans="1:6" ht="12.75" customHeight="1" hidden="1">
      <c r="A447" s="104"/>
      <c r="B447" s="105"/>
      <c r="C447" s="105"/>
      <c r="D447" s="105"/>
      <c r="E447" s="105"/>
      <c r="F447" s="191"/>
    </row>
    <row r="448" spans="1:6" ht="18.75" customHeight="1" thickBot="1">
      <c r="A448" s="104"/>
      <c r="B448" s="105"/>
      <c r="C448" s="105"/>
      <c r="D448" s="105"/>
      <c r="E448" s="105"/>
      <c r="F448" s="191"/>
    </row>
    <row r="449" spans="1:6" ht="20.25" customHeight="1">
      <c r="A449" s="55" t="s">
        <v>61</v>
      </c>
      <c r="B449" s="56" t="s">
        <v>63</v>
      </c>
      <c r="C449" s="55" t="s">
        <v>28</v>
      </c>
      <c r="D449" s="57" t="s">
        <v>28</v>
      </c>
      <c r="E449" s="33" t="s">
        <v>60</v>
      </c>
      <c r="F449" s="34" t="s">
        <v>65</v>
      </c>
    </row>
    <row r="450" spans="1:6" ht="19.5" customHeight="1" thickBot="1">
      <c r="A450" s="58" t="s">
        <v>62</v>
      </c>
      <c r="B450" s="59" t="s">
        <v>62</v>
      </c>
      <c r="C450" s="58" t="s">
        <v>62</v>
      </c>
      <c r="D450" s="60" t="s">
        <v>62</v>
      </c>
      <c r="E450" s="37"/>
      <c r="F450" s="13">
        <v>2013</v>
      </c>
    </row>
    <row r="451" spans="1:6" ht="21" customHeight="1" thickBot="1">
      <c r="A451" s="110">
        <v>8</v>
      </c>
      <c r="B451" s="477" t="s">
        <v>163</v>
      </c>
      <c r="C451" s="478"/>
      <c r="D451" s="478"/>
      <c r="E451" s="478"/>
      <c r="F451" s="479"/>
    </row>
    <row r="452" spans="1:6" ht="22.5" customHeight="1">
      <c r="A452" s="16"/>
      <c r="B452" s="38"/>
      <c r="C452" s="47">
        <v>411</v>
      </c>
      <c r="D452" s="75"/>
      <c r="E452" s="351" t="s">
        <v>0</v>
      </c>
      <c r="F452" s="352">
        <f>F453+F454+F455+F456+F457</f>
        <v>201500</v>
      </c>
    </row>
    <row r="453" spans="1:6" ht="22.5" customHeight="1">
      <c r="A453" s="16"/>
      <c r="B453" s="67">
        <v>1091</v>
      </c>
      <c r="C453" s="5"/>
      <c r="D453" s="23">
        <v>4111</v>
      </c>
      <c r="E453" s="27" t="s">
        <v>92</v>
      </c>
      <c r="F453" s="173">
        <v>120000</v>
      </c>
    </row>
    <row r="454" spans="1:6" ht="22.5" customHeight="1">
      <c r="A454" s="16"/>
      <c r="B454" s="4">
        <v>1091</v>
      </c>
      <c r="C454" s="5"/>
      <c r="D454" s="2">
        <v>4112</v>
      </c>
      <c r="E454" s="3" t="s">
        <v>81</v>
      </c>
      <c r="F454" s="172">
        <v>16000</v>
      </c>
    </row>
    <row r="455" spans="1:6" ht="22.5" customHeight="1">
      <c r="A455" s="16"/>
      <c r="B455" s="4">
        <v>1091</v>
      </c>
      <c r="C455" s="5"/>
      <c r="D455" s="2">
        <v>4113</v>
      </c>
      <c r="E455" s="63" t="s">
        <v>127</v>
      </c>
      <c r="F455" s="108">
        <v>42500</v>
      </c>
    </row>
    <row r="456" spans="1:6" ht="22.5" customHeight="1">
      <c r="A456" s="16"/>
      <c r="B456" s="4">
        <v>1091</v>
      </c>
      <c r="C456" s="5"/>
      <c r="D456" s="40">
        <v>4114</v>
      </c>
      <c r="E456" s="5" t="s">
        <v>128</v>
      </c>
      <c r="F456" s="173">
        <v>20000</v>
      </c>
    </row>
    <row r="457" spans="1:6" ht="22.5" customHeight="1" thickBot="1">
      <c r="A457" s="331"/>
      <c r="B457" s="335">
        <v>1091</v>
      </c>
      <c r="C457" s="338"/>
      <c r="D457" s="334">
        <v>4115</v>
      </c>
      <c r="E457" s="339" t="s">
        <v>74</v>
      </c>
      <c r="F457" s="340">
        <v>3000</v>
      </c>
    </row>
    <row r="458" spans="1:6" ht="22.5" customHeight="1">
      <c r="A458" s="16"/>
      <c r="B458" s="23"/>
      <c r="C458" s="47">
        <v>412</v>
      </c>
      <c r="D458" s="337"/>
      <c r="E458" s="315" t="s">
        <v>4</v>
      </c>
      <c r="F458" s="301">
        <f>F459+F460</f>
        <v>9000</v>
      </c>
    </row>
    <row r="459" spans="1:6" ht="22.5" customHeight="1">
      <c r="A459" s="16"/>
      <c r="B459" s="4">
        <v>1091</v>
      </c>
      <c r="C459" s="5"/>
      <c r="D459" s="2">
        <v>4123</v>
      </c>
      <c r="E459" s="3" t="s">
        <v>83</v>
      </c>
      <c r="F459" s="108">
        <v>8000</v>
      </c>
    </row>
    <row r="460" spans="1:7" ht="22.5" customHeight="1" thickBot="1">
      <c r="A460" s="331"/>
      <c r="B460" s="335">
        <v>1091</v>
      </c>
      <c r="C460" s="338"/>
      <c r="D460" s="334">
        <v>4127</v>
      </c>
      <c r="E460" s="339" t="s">
        <v>85</v>
      </c>
      <c r="F460" s="341">
        <v>1000</v>
      </c>
      <c r="G460" s="205"/>
    </row>
    <row r="461" spans="1:6" ht="22.5" customHeight="1">
      <c r="A461" s="16"/>
      <c r="B461" s="67"/>
      <c r="C461" s="47">
        <v>413</v>
      </c>
      <c r="D461" s="40"/>
      <c r="E461" s="431" t="s">
        <v>5</v>
      </c>
      <c r="F461" s="352">
        <f>SUM(F462:F463)</f>
        <v>6500</v>
      </c>
    </row>
    <row r="462" spans="1:6" ht="22.5" customHeight="1">
      <c r="A462" s="16"/>
      <c r="B462" s="67">
        <v>1091</v>
      </c>
      <c r="C462" s="47"/>
      <c r="D462" s="23">
        <v>4131</v>
      </c>
      <c r="E462" s="92" t="s">
        <v>242</v>
      </c>
      <c r="F462" s="173">
        <v>6000</v>
      </c>
    </row>
    <row r="463" spans="1:6" ht="22.5" customHeight="1" thickBot="1">
      <c r="A463" s="331"/>
      <c r="B463" s="347">
        <v>1091</v>
      </c>
      <c r="C463" s="333"/>
      <c r="D463" s="332">
        <v>4133</v>
      </c>
      <c r="E463" s="350" t="s">
        <v>243</v>
      </c>
      <c r="F463" s="340">
        <v>500</v>
      </c>
    </row>
    <row r="464" spans="1:6" ht="18.75" customHeight="1">
      <c r="A464" s="16"/>
      <c r="B464" s="40"/>
      <c r="C464" s="47">
        <v>414</v>
      </c>
      <c r="D464" s="91"/>
      <c r="E464" s="404" t="s">
        <v>247</v>
      </c>
      <c r="F464" s="301">
        <f>SUM(F465:F467)</f>
        <v>594000</v>
      </c>
    </row>
    <row r="465" spans="1:6" ht="22.5" customHeight="1">
      <c r="A465" s="16"/>
      <c r="B465" s="4">
        <v>1091</v>
      </c>
      <c r="C465" s="5"/>
      <c r="D465" s="6">
        <v>4141</v>
      </c>
      <c r="E465" s="45" t="s">
        <v>249</v>
      </c>
      <c r="F465" s="108">
        <v>1000</v>
      </c>
    </row>
    <row r="466" spans="1:6" ht="22.5" customHeight="1">
      <c r="A466" s="16"/>
      <c r="B466" s="4">
        <v>1091</v>
      </c>
      <c r="C466" s="5" t="s">
        <v>149</v>
      </c>
      <c r="D466" s="2">
        <v>4143</v>
      </c>
      <c r="E466" s="45" t="s">
        <v>245</v>
      </c>
      <c r="F466" s="108">
        <v>3000</v>
      </c>
    </row>
    <row r="467" spans="1:6" ht="22.5" customHeight="1" thickBot="1">
      <c r="A467" s="331"/>
      <c r="B467" s="335">
        <v>1091</v>
      </c>
      <c r="C467" s="338"/>
      <c r="D467" s="334">
        <v>4149</v>
      </c>
      <c r="E467" s="350" t="s">
        <v>246</v>
      </c>
      <c r="F467" s="346">
        <v>590000</v>
      </c>
    </row>
    <row r="468" spans="1:6" ht="27" customHeight="1">
      <c r="A468" s="82"/>
      <c r="B468" s="23"/>
      <c r="C468" s="85">
        <v>431</v>
      </c>
      <c r="D468" s="91"/>
      <c r="E468" s="373" t="s">
        <v>8</v>
      </c>
      <c r="F468" s="301">
        <f>SUM(F469:F470)</f>
        <v>483600</v>
      </c>
    </row>
    <row r="469" spans="1:6" ht="22.5" customHeight="1">
      <c r="A469" s="16"/>
      <c r="B469" s="40">
        <v>1091</v>
      </c>
      <c r="C469" s="47"/>
      <c r="D469" s="212">
        <v>4316</v>
      </c>
      <c r="E469" s="130" t="s">
        <v>268</v>
      </c>
      <c r="F469" s="173">
        <v>240000</v>
      </c>
    </row>
    <row r="470" spans="1:6" ht="22.5" customHeight="1" thickBot="1">
      <c r="A470" s="405"/>
      <c r="B470" s="335">
        <v>1091</v>
      </c>
      <c r="C470" s="343"/>
      <c r="D470" s="332">
        <v>4318</v>
      </c>
      <c r="E470" s="406" t="s">
        <v>269</v>
      </c>
      <c r="F470" s="349">
        <v>243600</v>
      </c>
    </row>
    <row r="471" spans="1:6" ht="22.5" customHeight="1">
      <c r="A471" s="16"/>
      <c r="B471" s="40"/>
      <c r="C471" s="85">
        <v>441</v>
      </c>
      <c r="D471" s="85"/>
      <c r="E471" s="408" t="s">
        <v>89</v>
      </c>
      <c r="F471" s="175">
        <f>F472</f>
        <v>1500</v>
      </c>
    </row>
    <row r="472" spans="1:7" s="5" customFormat="1" ht="22.5" customHeight="1" thickBot="1">
      <c r="A472" s="410"/>
      <c r="B472" s="407">
        <v>111</v>
      </c>
      <c r="C472" s="409"/>
      <c r="D472" s="400">
        <v>4415</v>
      </c>
      <c r="E472" s="106" t="s">
        <v>235</v>
      </c>
      <c r="F472" s="322">
        <v>1500</v>
      </c>
      <c r="G472" s="69"/>
    </row>
    <row r="473" spans="1:7" s="5" customFormat="1" ht="22.5" customHeight="1" thickBot="1" thickTop="1">
      <c r="A473" s="475" t="s">
        <v>17</v>
      </c>
      <c r="B473" s="480"/>
      <c r="C473" s="480"/>
      <c r="D473" s="480"/>
      <c r="E473" s="485"/>
      <c r="F473" s="325">
        <f>F452+F458+F464+F461+F468+F471</f>
        <v>1296100</v>
      </c>
      <c r="G473" s="69"/>
    </row>
    <row r="474" spans="1:6" ht="22.5" customHeight="1" thickBot="1">
      <c r="A474" s="100">
        <v>9</v>
      </c>
      <c r="B474" s="472" t="s">
        <v>165</v>
      </c>
      <c r="C474" s="473"/>
      <c r="D474" s="473"/>
      <c r="E474" s="473"/>
      <c r="F474" s="474"/>
    </row>
    <row r="475" spans="1:6" ht="22.5" customHeight="1">
      <c r="A475" s="16"/>
      <c r="B475" s="38"/>
      <c r="C475" s="47">
        <v>411</v>
      </c>
      <c r="D475" s="75"/>
      <c r="E475" s="41" t="s">
        <v>0</v>
      </c>
      <c r="F475" s="175">
        <f>F476+F477+F478+F479+F480</f>
        <v>109300</v>
      </c>
    </row>
    <row r="476" spans="1:6" ht="22.5" customHeight="1">
      <c r="A476" s="16"/>
      <c r="B476" s="67">
        <v>1091</v>
      </c>
      <c r="C476" s="5"/>
      <c r="D476" s="23">
        <v>4111</v>
      </c>
      <c r="E476" s="3" t="s">
        <v>92</v>
      </c>
      <c r="F476" s="183">
        <v>65000</v>
      </c>
    </row>
    <row r="477" spans="1:6" ht="22.5" customHeight="1">
      <c r="A477" s="16"/>
      <c r="B477" s="4">
        <v>1091</v>
      </c>
      <c r="C477" s="5"/>
      <c r="D477" s="2">
        <v>4112</v>
      </c>
      <c r="E477" s="3" t="s">
        <v>81</v>
      </c>
      <c r="F477" s="182">
        <v>9000</v>
      </c>
    </row>
    <row r="478" spans="1:6" ht="22.5" customHeight="1">
      <c r="A478" s="16"/>
      <c r="B478" s="4">
        <v>1091</v>
      </c>
      <c r="C478" s="5"/>
      <c r="D478" s="2">
        <v>4113</v>
      </c>
      <c r="E478" s="63" t="s">
        <v>127</v>
      </c>
      <c r="F478" s="183">
        <v>23200</v>
      </c>
    </row>
    <row r="479" spans="1:6" ht="22.5" customHeight="1">
      <c r="A479" s="16"/>
      <c r="B479" s="4">
        <v>1091</v>
      </c>
      <c r="C479" s="5"/>
      <c r="D479" s="40">
        <v>4114</v>
      </c>
      <c r="E479" s="5" t="s">
        <v>128</v>
      </c>
      <c r="F479" s="181">
        <v>10600</v>
      </c>
    </row>
    <row r="480" spans="1:6" ht="22.5" customHeight="1" thickBot="1">
      <c r="A480" s="331"/>
      <c r="B480" s="335">
        <v>1091</v>
      </c>
      <c r="C480" s="338"/>
      <c r="D480" s="334">
        <v>4115</v>
      </c>
      <c r="E480" s="339" t="s">
        <v>74</v>
      </c>
      <c r="F480" s="389">
        <v>1500</v>
      </c>
    </row>
    <row r="481" spans="1:6" ht="22.5" customHeight="1">
      <c r="A481" s="82"/>
      <c r="B481" s="23"/>
      <c r="C481" s="85">
        <v>412</v>
      </c>
      <c r="D481" s="337"/>
      <c r="E481" s="315" t="s">
        <v>4</v>
      </c>
      <c r="F481" s="301">
        <f>F482+F483</f>
        <v>18300</v>
      </c>
    </row>
    <row r="482" spans="1:6" ht="22.5" customHeight="1">
      <c r="A482" s="16"/>
      <c r="B482" s="4">
        <v>1091</v>
      </c>
      <c r="C482" s="5"/>
      <c r="D482" s="2">
        <v>4123</v>
      </c>
      <c r="E482" s="3" t="s">
        <v>83</v>
      </c>
      <c r="F482" s="183">
        <v>6800</v>
      </c>
    </row>
    <row r="483" spans="1:6" ht="22.5" customHeight="1" thickBot="1">
      <c r="A483" s="331"/>
      <c r="B483" s="335">
        <v>1091</v>
      </c>
      <c r="C483" s="338"/>
      <c r="D483" s="334">
        <v>4127</v>
      </c>
      <c r="E483" s="339" t="s">
        <v>85</v>
      </c>
      <c r="F483" s="391">
        <v>11500</v>
      </c>
    </row>
    <row r="484" spans="1:6" ht="22.5" customHeight="1">
      <c r="A484" s="16"/>
      <c r="B484" s="67"/>
      <c r="C484" s="47">
        <v>413</v>
      </c>
      <c r="D484" s="40"/>
      <c r="E484" s="315" t="s">
        <v>5</v>
      </c>
      <c r="F484" s="327">
        <f>SUM(F485:F488)</f>
        <v>19500</v>
      </c>
    </row>
    <row r="485" spans="1:6" ht="22.5" customHeight="1">
      <c r="A485" s="16"/>
      <c r="B485" s="4">
        <v>1091</v>
      </c>
      <c r="C485" s="47"/>
      <c r="D485" s="2">
        <v>4131</v>
      </c>
      <c r="E485" s="92" t="s">
        <v>242</v>
      </c>
      <c r="F485" s="326">
        <v>7000</v>
      </c>
    </row>
    <row r="486" spans="1:6" ht="22.5" customHeight="1">
      <c r="A486" s="16"/>
      <c r="B486" s="4">
        <v>1091</v>
      </c>
      <c r="C486" s="47"/>
      <c r="D486" s="2">
        <v>4133</v>
      </c>
      <c r="E486" s="92" t="s">
        <v>243</v>
      </c>
      <c r="F486" s="326">
        <v>500</v>
      </c>
    </row>
    <row r="487" spans="1:6" ht="22.5" customHeight="1">
      <c r="A487" s="16"/>
      <c r="B487" s="4">
        <v>435</v>
      </c>
      <c r="C487" s="47"/>
      <c r="D487" s="2">
        <v>4134</v>
      </c>
      <c r="E487" s="92" t="s">
        <v>25</v>
      </c>
      <c r="F487" s="326">
        <v>6000</v>
      </c>
    </row>
    <row r="488" spans="1:6" ht="22.5" customHeight="1" thickBot="1">
      <c r="A488" s="331"/>
      <c r="B488" s="335">
        <v>434</v>
      </c>
      <c r="C488" s="333"/>
      <c r="D488" s="334">
        <v>4135</v>
      </c>
      <c r="E488" s="350" t="s">
        <v>248</v>
      </c>
      <c r="F488" s="411">
        <v>6000</v>
      </c>
    </row>
    <row r="489" spans="1:7" ht="22.5" customHeight="1">
      <c r="A489" s="16"/>
      <c r="B489" s="40"/>
      <c r="C489" s="85">
        <v>414</v>
      </c>
      <c r="D489" s="85"/>
      <c r="E489" s="29" t="s">
        <v>247</v>
      </c>
      <c r="F489" s="175">
        <f>SUM(F490:F492)</f>
        <v>102900</v>
      </c>
      <c r="G489" s="107"/>
    </row>
    <row r="490" spans="1:7" ht="22.5" customHeight="1">
      <c r="A490" s="16"/>
      <c r="B490" s="4">
        <v>1091</v>
      </c>
      <c r="C490" s="5"/>
      <c r="D490" s="6">
        <v>4141</v>
      </c>
      <c r="E490" s="45" t="s">
        <v>249</v>
      </c>
      <c r="F490" s="328">
        <v>500</v>
      </c>
      <c r="G490" s="107"/>
    </row>
    <row r="491" spans="1:7" ht="22.5" customHeight="1">
      <c r="A491" s="16"/>
      <c r="B491" s="4">
        <v>1091</v>
      </c>
      <c r="C491" s="5" t="s">
        <v>149</v>
      </c>
      <c r="D491" s="2">
        <v>4143</v>
      </c>
      <c r="E491" s="45" t="s">
        <v>245</v>
      </c>
      <c r="F491" s="326">
        <v>3000</v>
      </c>
      <c r="G491" s="107"/>
    </row>
    <row r="492" spans="1:7" ht="22.5" customHeight="1" thickBot="1">
      <c r="A492" s="16"/>
      <c r="B492" s="4">
        <v>1091</v>
      </c>
      <c r="C492" s="79"/>
      <c r="D492" s="80">
        <v>4149</v>
      </c>
      <c r="E492" s="45" t="s">
        <v>246</v>
      </c>
      <c r="F492" s="328">
        <v>99400</v>
      </c>
      <c r="G492" s="107"/>
    </row>
    <row r="493" spans="1:7" ht="22.5" customHeight="1" thickBot="1" thickTop="1">
      <c r="A493" s="475" t="s">
        <v>18</v>
      </c>
      <c r="B493" s="476"/>
      <c r="C493" s="476"/>
      <c r="D493" s="476"/>
      <c r="E493" s="476"/>
      <c r="F493" s="325">
        <f>F475+F481+F484+F489</f>
        <v>250000</v>
      </c>
      <c r="G493" s="107"/>
    </row>
    <row r="494" spans="1:7" ht="29.25" customHeight="1">
      <c r="A494" s="72"/>
      <c r="B494" s="73"/>
      <c r="C494" s="73"/>
      <c r="D494" s="73"/>
      <c r="E494" s="73"/>
      <c r="F494" s="191"/>
      <c r="G494" s="107"/>
    </row>
    <row r="495" spans="1:7" ht="16.5" customHeight="1" thickBot="1">
      <c r="A495" s="72"/>
      <c r="B495" s="73"/>
      <c r="C495" s="73"/>
      <c r="D495" s="73"/>
      <c r="E495" s="73"/>
      <c r="F495" s="191"/>
      <c r="G495" s="107"/>
    </row>
    <row r="496" spans="1:7" ht="15" customHeight="1">
      <c r="A496" s="55" t="s">
        <v>61</v>
      </c>
      <c r="B496" s="56" t="s">
        <v>63</v>
      </c>
      <c r="C496" s="55" t="s">
        <v>28</v>
      </c>
      <c r="D496" s="57" t="s">
        <v>28</v>
      </c>
      <c r="E496" s="33" t="s">
        <v>60</v>
      </c>
      <c r="F496" s="34" t="s">
        <v>65</v>
      </c>
      <c r="G496" s="167"/>
    </row>
    <row r="497" spans="1:6" ht="12.75" customHeight="1" thickBot="1">
      <c r="A497" s="58" t="s">
        <v>62</v>
      </c>
      <c r="B497" s="59" t="s">
        <v>62</v>
      </c>
      <c r="C497" s="58" t="s">
        <v>62</v>
      </c>
      <c r="D497" s="60" t="s">
        <v>62</v>
      </c>
      <c r="E497" s="37"/>
      <c r="F497" s="13">
        <v>2013</v>
      </c>
    </row>
    <row r="498" spans="1:6" ht="19.5" customHeight="1" thickBot="1">
      <c r="A498" s="110">
        <v>10</v>
      </c>
      <c r="B498" s="483" t="s">
        <v>240</v>
      </c>
      <c r="C498" s="477"/>
      <c r="D498" s="477"/>
      <c r="E498" s="477"/>
      <c r="F498" s="484"/>
    </row>
    <row r="499" spans="1:6" ht="22.5" customHeight="1">
      <c r="A499" s="16"/>
      <c r="B499" s="40"/>
      <c r="C499" s="47">
        <v>411</v>
      </c>
      <c r="D499" s="337"/>
      <c r="E499" s="41" t="s">
        <v>0</v>
      </c>
      <c r="F499" s="175">
        <f>F500+F501+F502+F503+F504</f>
        <v>302820</v>
      </c>
    </row>
    <row r="500" spans="1:7" ht="22.5" customHeight="1">
      <c r="A500" s="16"/>
      <c r="B500" s="4">
        <v>1011</v>
      </c>
      <c r="C500" s="5"/>
      <c r="D500" s="2">
        <v>4111</v>
      </c>
      <c r="E500" s="3" t="s">
        <v>92</v>
      </c>
      <c r="F500" s="206">
        <v>182000</v>
      </c>
      <c r="G500" s="107"/>
    </row>
    <row r="501" spans="1:7" ht="22.5" customHeight="1">
      <c r="A501" s="16"/>
      <c r="B501" s="4">
        <v>1011</v>
      </c>
      <c r="C501" s="5"/>
      <c r="D501" s="2">
        <v>4112</v>
      </c>
      <c r="E501" s="3" t="s">
        <v>81</v>
      </c>
      <c r="F501" s="206">
        <v>24100</v>
      </c>
      <c r="G501" s="107"/>
    </row>
    <row r="502" spans="1:7" ht="22.5" customHeight="1">
      <c r="A502" s="16"/>
      <c r="B502" s="4">
        <v>1011</v>
      </c>
      <c r="C502" s="5"/>
      <c r="D502" s="2">
        <v>4113</v>
      </c>
      <c r="E502" s="63" t="s">
        <v>127</v>
      </c>
      <c r="F502" s="206">
        <v>64000</v>
      </c>
      <c r="G502" s="107"/>
    </row>
    <row r="503" spans="1:7" ht="22.5" customHeight="1">
      <c r="A503" s="16"/>
      <c r="B503" s="4">
        <v>1011</v>
      </c>
      <c r="C503" s="5"/>
      <c r="D503" s="40">
        <v>4114</v>
      </c>
      <c r="E503" s="3" t="s">
        <v>128</v>
      </c>
      <c r="F503" s="206">
        <v>29000</v>
      </c>
      <c r="G503" s="107"/>
    </row>
    <row r="504" spans="1:6" ht="22.5" customHeight="1" thickBot="1">
      <c r="A504" s="412"/>
      <c r="B504" s="335">
        <v>1011</v>
      </c>
      <c r="C504" s="338"/>
      <c r="D504" s="334">
        <v>4115</v>
      </c>
      <c r="E504" s="339" t="s">
        <v>74</v>
      </c>
      <c r="F504" s="413">
        <v>3720</v>
      </c>
    </row>
    <row r="505" spans="1:6" ht="22.5" customHeight="1">
      <c r="A505" s="16"/>
      <c r="B505" s="23"/>
      <c r="C505" s="47">
        <v>412</v>
      </c>
      <c r="D505" s="337"/>
      <c r="E505" s="315" t="s">
        <v>4</v>
      </c>
      <c r="F505" s="301">
        <f>F506+F507</f>
        <v>22400</v>
      </c>
    </row>
    <row r="506" spans="1:6" ht="18.75" customHeight="1">
      <c r="A506" s="16"/>
      <c r="B506" s="4">
        <v>1011</v>
      </c>
      <c r="C506" s="5"/>
      <c r="D506" s="2">
        <v>4123</v>
      </c>
      <c r="E506" s="3" t="s">
        <v>83</v>
      </c>
      <c r="F506" s="108">
        <v>13000</v>
      </c>
    </row>
    <row r="507" spans="1:6" ht="19.5" customHeight="1" thickBot="1">
      <c r="A507" s="331"/>
      <c r="B507" s="335">
        <v>1011</v>
      </c>
      <c r="C507" s="338"/>
      <c r="D507" s="334">
        <v>4127</v>
      </c>
      <c r="E507" s="339" t="s">
        <v>85</v>
      </c>
      <c r="F507" s="341">
        <v>9400</v>
      </c>
    </row>
    <row r="508" spans="1:6" ht="22.5" customHeight="1">
      <c r="A508" s="16"/>
      <c r="B508" s="67"/>
      <c r="C508" s="47">
        <v>413</v>
      </c>
      <c r="D508" s="40"/>
      <c r="E508" s="315" t="s">
        <v>5</v>
      </c>
      <c r="F508" s="301">
        <f>SUM(F509:F512)</f>
        <v>76660</v>
      </c>
    </row>
    <row r="509" spans="1:6" ht="22.5" customHeight="1">
      <c r="A509" s="16"/>
      <c r="B509" s="4">
        <v>1011</v>
      </c>
      <c r="C509" s="5"/>
      <c r="D509" s="23">
        <v>4131</v>
      </c>
      <c r="E509" s="92" t="s">
        <v>270</v>
      </c>
      <c r="F509" s="173">
        <v>23660</v>
      </c>
    </row>
    <row r="510" spans="1:6" ht="22.5" customHeight="1">
      <c r="A510" s="16"/>
      <c r="B510" s="4">
        <v>1011</v>
      </c>
      <c r="C510" s="5"/>
      <c r="D510" s="2">
        <v>4133</v>
      </c>
      <c r="E510" s="92" t="s">
        <v>243</v>
      </c>
      <c r="F510" s="173">
        <v>16000</v>
      </c>
    </row>
    <row r="511" spans="1:6" ht="22.5" customHeight="1">
      <c r="A511" s="16"/>
      <c r="B511" s="4">
        <v>435</v>
      </c>
      <c r="C511" s="5"/>
      <c r="D511" s="2">
        <v>4134</v>
      </c>
      <c r="E511" s="92" t="s">
        <v>25</v>
      </c>
      <c r="F511" s="173">
        <v>23000</v>
      </c>
    </row>
    <row r="512" spans="1:6" ht="22.5" customHeight="1" thickBot="1">
      <c r="A512" s="331"/>
      <c r="B512" s="335">
        <v>434</v>
      </c>
      <c r="C512" s="338"/>
      <c r="D512" s="334">
        <v>4135</v>
      </c>
      <c r="E512" s="350" t="s">
        <v>248</v>
      </c>
      <c r="F512" s="340">
        <v>14000</v>
      </c>
    </row>
    <row r="513" spans="1:6" ht="22.5" customHeight="1">
      <c r="A513" s="16"/>
      <c r="B513" s="23"/>
      <c r="C513" s="47">
        <v>414</v>
      </c>
      <c r="D513" s="93"/>
      <c r="E513" s="315" t="s">
        <v>247</v>
      </c>
      <c r="F513" s="301">
        <f>SUM(F514:F516)</f>
        <v>60780</v>
      </c>
    </row>
    <row r="514" spans="1:6" ht="22.5" customHeight="1">
      <c r="A514" s="16"/>
      <c r="B514" s="4">
        <v>1011</v>
      </c>
      <c r="C514" s="5"/>
      <c r="D514" s="6">
        <v>4141</v>
      </c>
      <c r="E514" s="45" t="s">
        <v>244</v>
      </c>
      <c r="F514" s="108">
        <v>1500</v>
      </c>
    </row>
    <row r="515" spans="1:7" ht="22.5" customHeight="1">
      <c r="A515" s="16"/>
      <c r="B515" s="4">
        <v>1011</v>
      </c>
      <c r="C515" s="5"/>
      <c r="D515" s="2">
        <v>4143</v>
      </c>
      <c r="E515" s="45" t="s">
        <v>245</v>
      </c>
      <c r="F515" s="108">
        <v>3000</v>
      </c>
      <c r="G515" s="107"/>
    </row>
    <row r="516" spans="1:6" ht="22.5" customHeight="1" thickBot="1">
      <c r="A516" s="331"/>
      <c r="B516" s="335">
        <v>1011</v>
      </c>
      <c r="C516" s="338"/>
      <c r="D516" s="334">
        <v>4149</v>
      </c>
      <c r="E516" s="350" t="s">
        <v>246</v>
      </c>
      <c r="F516" s="346">
        <v>56280</v>
      </c>
    </row>
    <row r="517" spans="1:6" ht="15.75" customHeight="1">
      <c r="A517" s="16"/>
      <c r="B517" s="40"/>
      <c r="C517" s="47">
        <v>415</v>
      </c>
      <c r="D517" s="212"/>
      <c r="E517" s="112" t="s">
        <v>135</v>
      </c>
      <c r="F517" s="175">
        <f>F518</f>
        <v>5000</v>
      </c>
    </row>
    <row r="518" spans="1:6" ht="17.25" customHeight="1" thickBot="1">
      <c r="A518" s="331"/>
      <c r="B518" s="335">
        <v>411</v>
      </c>
      <c r="C518" s="333"/>
      <c r="D518" s="368">
        <v>4152</v>
      </c>
      <c r="E518" s="416" t="s">
        <v>222</v>
      </c>
      <c r="F518" s="341">
        <v>5000</v>
      </c>
    </row>
    <row r="519" spans="1:6" ht="22.5" customHeight="1" thickBot="1">
      <c r="A519" s="16"/>
      <c r="B519" s="414"/>
      <c r="C519" s="112">
        <v>419</v>
      </c>
      <c r="D519" s="415"/>
      <c r="E519" s="85" t="s">
        <v>139</v>
      </c>
      <c r="F519" s="323">
        <f>F520</f>
        <v>15000</v>
      </c>
    </row>
    <row r="520" spans="1:6" ht="32.25" customHeight="1" thickBot="1" thickTop="1">
      <c r="A520" s="16"/>
      <c r="B520" s="125">
        <v>411</v>
      </c>
      <c r="C520" s="79"/>
      <c r="D520" s="2">
        <v>4196</v>
      </c>
      <c r="E520" s="281" t="s">
        <v>254</v>
      </c>
      <c r="F520" s="108">
        <v>15000</v>
      </c>
    </row>
    <row r="521" spans="1:6" ht="22.5" customHeight="1" thickBot="1" thickTop="1">
      <c r="A521" s="475" t="s">
        <v>19</v>
      </c>
      <c r="B521" s="480"/>
      <c r="C521" s="480"/>
      <c r="D521" s="480"/>
      <c r="E521" s="485"/>
      <c r="F521" s="176">
        <f>F499+F505+F508+F513+F517+F519</f>
        <v>482660</v>
      </c>
    </row>
    <row r="522" spans="1:6" ht="22.5" customHeight="1" thickBot="1">
      <c r="A522" s="110">
        <v>11</v>
      </c>
      <c r="B522" s="483" t="s">
        <v>159</v>
      </c>
      <c r="C522" s="477"/>
      <c r="D522" s="477"/>
      <c r="E522" s="477"/>
      <c r="F522" s="484"/>
    </row>
    <row r="523" spans="1:6" ht="22.5" customHeight="1">
      <c r="A523" s="16"/>
      <c r="B523" s="38"/>
      <c r="C523" s="47">
        <v>411</v>
      </c>
      <c r="D523" s="75"/>
      <c r="E523" s="396" t="s">
        <v>0</v>
      </c>
      <c r="F523" s="352">
        <f>F524+F525+F526+F527+F528</f>
        <v>158200</v>
      </c>
    </row>
    <row r="524" spans="1:7" ht="22.5" customHeight="1">
      <c r="A524" s="16"/>
      <c r="B524" s="67">
        <v>860</v>
      </c>
      <c r="C524" s="5"/>
      <c r="D524" s="23">
        <v>4111</v>
      </c>
      <c r="E524" s="27" t="s">
        <v>92</v>
      </c>
      <c r="F524" s="173">
        <v>92500</v>
      </c>
      <c r="G524" s="107"/>
    </row>
    <row r="525" spans="1:7" ht="22.5" customHeight="1">
      <c r="A525" s="16"/>
      <c r="B525" s="4">
        <v>860</v>
      </c>
      <c r="C525" s="5"/>
      <c r="D525" s="2">
        <v>4112</v>
      </c>
      <c r="E525" s="3" t="s">
        <v>81</v>
      </c>
      <c r="F525" s="172">
        <v>12900</v>
      </c>
      <c r="G525" s="107"/>
    </row>
    <row r="526" spans="1:7" ht="22.5" customHeight="1">
      <c r="A526" s="16"/>
      <c r="B526" s="4">
        <v>860</v>
      </c>
      <c r="C526" s="5"/>
      <c r="D526" s="2">
        <v>4113</v>
      </c>
      <c r="E526" s="63" t="s">
        <v>127</v>
      </c>
      <c r="F526" s="108">
        <v>35000</v>
      </c>
      <c r="G526" s="107"/>
    </row>
    <row r="527" spans="1:7" ht="22.5" customHeight="1">
      <c r="A527" s="16"/>
      <c r="B527" s="4">
        <v>860</v>
      </c>
      <c r="C527" s="5"/>
      <c r="D527" s="40">
        <v>4114</v>
      </c>
      <c r="E527" s="5" t="s">
        <v>128</v>
      </c>
      <c r="F527" s="173">
        <v>15800</v>
      </c>
      <c r="G527" s="107"/>
    </row>
    <row r="528" spans="1:6" ht="22.5" customHeight="1" thickBot="1">
      <c r="A528" s="412"/>
      <c r="B528" s="335">
        <v>860</v>
      </c>
      <c r="C528" s="338"/>
      <c r="D528" s="334">
        <v>4115</v>
      </c>
      <c r="E528" s="339" t="s">
        <v>74</v>
      </c>
      <c r="F528" s="340">
        <v>2000</v>
      </c>
    </row>
    <row r="529" spans="1:6" ht="20.25" customHeight="1">
      <c r="A529" s="16"/>
      <c r="B529" s="23"/>
      <c r="C529" s="47">
        <v>412</v>
      </c>
      <c r="D529" s="337"/>
      <c r="E529" s="315" t="s">
        <v>4</v>
      </c>
      <c r="F529" s="301">
        <f>F530+F531</f>
        <v>7000</v>
      </c>
    </row>
    <row r="530" spans="1:6" ht="18.75" customHeight="1">
      <c r="A530" s="16"/>
      <c r="B530" s="4">
        <v>860</v>
      </c>
      <c r="C530" s="5"/>
      <c r="D530" s="2">
        <v>4123</v>
      </c>
      <c r="E530" s="3" t="s">
        <v>83</v>
      </c>
      <c r="F530" s="108">
        <v>6000</v>
      </c>
    </row>
    <row r="531" spans="1:6" ht="22.5" customHeight="1" thickBot="1">
      <c r="A531" s="331"/>
      <c r="B531" s="335">
        <v>860</v>
      </c>
      <c r="C531" s="338"/>
      <c r="D531" s="334">
        <v>4127</v>
      </c>
      <c r="E531" s="339" t="s">
        <v>85</v>
      </c>
      <c r="F531" s="341">
        <v>1000</v>
      </c>
    </row>
    <row r="532" spans="1:7" s="318" customFormat="1" ht="17.25" customHeight="1">
      <c r="A532" s="179"/>
      <c r="B532" s="329"/>
      <c r="C532" s="47">
        <v>413</v>
      </c>
      <c r="D532" s="85"/>
      <c r="E532" s="315" t="s">
        <v>5</v>
      </c>
      <c r="F532" s="301">
        <f>SUM(F533)</f>
        <v>3500</v>
      </c>
      <c r="G532" s="317"/>
    </row>
    <row r="533" spans="1:6" ht="22.5" customHeight="1" thickBot="1">
      <c r="A533" s="331"/>
      <c r="B533" s="347">
        <v>860</v>
      </c>
      <c r="C533" s="338"/>
      <c r="D533" s="334">
        <v>4131</v>
      </c>
      <c r="E533" s="350" t="s">
        <v>242</v>
      </c>
      <c r="F533" s="340">
        <v>3500</v>
      </c>
    </row>
    <row r="534" spans="1:6" ht="20.25" customHeight="1">
      <c r="A534" s="16"/>
      <c r="B534" s="23"/>
      <c r="C534" s="47">
        <v>414</v>
      </c>
      <c r="D534" s="93"/>
      <c r="E534" s="315" t="s">
        <v>247</v>
      </c>
      <c r="F534" s="301">
        <f>SUM(F535:F537)</f>
        <v>215000</v>
      </c>
    </row>
    <row r="535" spans="1:6" ht="22.5" customHeight="1">
      <c r="A535" s="16"/>
      <c r="B535" s="4">
        <v>860</v>
      </c>
      <c r="C535" s="5"/>
      <c r="D535" s="6">
        <v>4141</v>
      </c>
      <c r="E535" s="45" t="s">
        <v>244</v>
      </c>
      <c r="F535" s="108">
        <v>1000</v>
      </c>
    </row>
    <row r="536" spans="1:6" ht="22.5" customHeight="1">
      <c r="A536" s="16"/>
      <c r="B536" s="4">
        <v>860</v>
      </c>
      <c r="C536" s="5"/>
      <c r="D536" s="2">
        <v>4143</v>
      </c>
      <c r="E536" s="45" t="s">
        <v>245</v>
      </c>
      <c r="F536" s="108">
        <v>4000</v>
      </c>
    </row>
    <row r="537" spans="1:6" ht="15.75" customHeight="1" thickBot="1">
      <c r="A537" s="331"/>
      <c r="B537" s="335">
        <v>860</v>
      </c>
      <c r="C537" s="338"/>
      <c r="D537" s="334">
        <v>4149</v>
      </c>
      <c r="E537" s="350" t="s">
        <v>246</v>
      </c>
      <c r="F537" s="346">
        <v>210000</v>
      </c>
    </row>
    <row r="538" spans="1:6" ht="28.5" customHeight="1">
      <c r="A538" s="16"/>
      <c r="B538" s="40"/>
      <c r="C538" s="47">
        <v>431</v>
      </c>
      <c r="D538" s="91"/>
      <c r="E538" s="373" t="s">
        <v>8</v>
      </c>
      <c r="F538" s="301">
        <f>F539+F540</f>
        <v>346000</v>
      </c>
    </row>
    <row r="539" spans="1:6" ht="17.25" customHeight="1">
      <c r="A539" s="16"/>
      <c r="B539" s="4">
        <v>860</v>
      </c>
      <c r="C539" s="47"/>
      <c r="D539" s="93">
        <v>4313</v>
      </c>
      <c r="E539" s="207" t="s">
        <v>37</v>
      </c>
      <c r="F539" s="108">
        <v>280000</v>
      </c>
    </row>
    <row r="540" spans="1:6" ht="22.5" customHeight="1" thickBot="1">
      <c r="A540" s="405"/>
      <c r="B540" s="347">
        <v>980</v>
      </c>
      <c r="C540" s="338"/>
      <c r="D540" s="332">
        <v>4318</v>
      </c>
      <c r="E540" s="350" t="s">
        <v>136</v>
      </c>
      <c r="F540" s="417">
        <v>66000</v>
      </c>
    </row>
    <row r="541" spans="1:6" ht="18" customHeight="1">
      <c r="A541" s="16"/>
      <c r="B541" s="40"/>
      <c r="C541" s="47">
        <v>441</v>
      </c>
      <c r="D541" s="91"/>
      <c r="E541" s="373" t="s">
        <v>89</v>
      </c>
      <c r="F541" s="301">
        <f>F542</f>
        <v>1800</v>
      </c>
    </row>
    <row r="542" spans="1:6" ht="18" customHeight="1" thickBot="1">
      <c r="A542" s="94"/>
      <c r="B542" s="4">
        <v>111</v>
      </c>
      <c r="C542" s="5"/>
      <c r="D542" s="23">
        <v>4415</v>
      </c>
      <c r="E542" s="92" t="s">
        <v>235</v>
      </c>
      <c r="F542" s="310">
        <v>1800</v>
      </c>
    </row>
    <row r="543" spans="1:6" ht="22.5" customHeight="1" thickBot="1" thickTop="1">
      <c r="A543" s="475" t="s">
        <v>20</v>
      </c>
      <c r="B543" s="480"/>
      <c r="C543" s="480"/>
      <c r="D543" s="480"/>
      <c r="E543" s="485"/>
      <c r="F543" s="176">
        <f>F523+F529+F532+F534+F538+F541</f>
        <v>731500</v>
      </c>
    </row>
    <row r="544" spans="1:6" ht="14.25" customHeight="1">
      <c r="A544" s="72"/>
      <c r="B544" s="111"/>
      <c r="C544" s="111"/>
      <c r="D544" s="111"/>
      <c r="E544" s="111"/>
      <c r="F544" s="190"/>
    </row>
    <row r="545" spans="1:6" ht="15.75" customHeight="1" thickBot="1">
      <c r="A545" s="72"/>
      <c r="B545" s="111"/>
      <c r="C545" s="111"/>
      <c r="D545" s="111"/>
      <c r="E545" s="111"/>
      <c r="F545" s="190"/>
    </row>
    <row r="546" spans="1:7" ht="16.5" customHeight="1">
      <c r="A546" s="55" t="s">
        <v>61</v>
      </c>
      <c r="B546" s="56" t="s">
        <v>63</v>
      </c>
      <c r="C546" s="55" t="s">
        <v>28</v>
      </c>
      <c r="D546" s="57" t="s">
        <v>28</v>
      </c>
      <c r="E546" s="33" t="s">
        <v>60</v>
      </c>
      <c r="F546" s="34" t="s">
        <v>65</v>
      </c>
      <c r="G546" s="69"/>
    </row>
    <row r="547" spans="1:6" ht="21" customHeight="1" thickBot="1">
      <c r="A547" s="58" t="s">
        <v>62</v>
      </c>
      <c r="B547" s="59" t="s">
        <v>62</v>
      </c>
      <c r="C547" s="58" t="s">
        <v>62</v>
      </c>
      <c r="D547" s="60" t="s">
        <v>62</v>
      </c>
      <c r="E547" s="37"/>
      <c r="F547" s="13">
        <v>2013</v>
      </c>
    </row>
    <row r="548" spans="1:6" ht="19.5" customHeight="1" thickBot="1">
      <c r="A548" s="110">
        <v>12</v>
      </c>
      <c r="B548" s="483" t="s">
        <v>102</v>
      </c>
      <c r="C548" s="478"/>
      <c r="D548" s="478"/>
      <c r="E548" s="478"/>
      <c r="F548" s="479"/>
    </row>
    <row r="549" spans="1:6" ht="22.5" customHeight="1">
      <c r="A549" s="16"/>
      <c r="B549" s="2"/>
      <c r="C549" s="47">
        <v>411</v>
      </c>
      <c r="D549" s="75"/>
      <c r="E549" s="353" t="s">
        <v>0</v>
      </c>
      <c r="F549" s="352">
        <f>F550+F551+F552+F553+F554</f>
        <v>367300</v>
      </c>
    </row>
    <row r="550" spans="1:6" ht="22.5" customHeight="1">
      <c r="A550" s="16"/>
      <c r="B550" s="67">
        <v>860</v>
      </c>
      <c r="C550" s="5"/>
      <c r="D550" s="23">
        <v>4111</v>
      </c>
      <c r="E550" s="27" t="s">
        <v>92</v>
      </c>
      <c r="F550" s="173">
        <v>218000</v>
      </c>
    </row>
    <row r="551" spans="1:6" ht="22.5" customHeight="1">
      <c r="A551" s="16"/>
      <c r="B551" s="4">
        <v>860</v>
      </c>
      <c r="C551" s="5"/>
      <c r="D551" s="2">
        <v>4112</v>
      </c>
      <c r="E551" s="3" t="s">
        <v>81</v>
      </c>
      <c r="F551" s="172">
        <v>30000</v>
      </c>
    </row>
    <row r="552" spans="1:6" ht="22.5" customHeight="1">
      <c r="A552" s="16"/>
      <c r="B552" s="4">
        <v>860</v>
      </c>
      <c r="C552" s="5"/>
      <c r="D552" s="2">
        <v>4113</v>
      </c>
      <c r="E552" s="63" t="s">
        <v>127</v>
      </c>
      <c r="F552" s="108">
        <v>79000</v>
      </c>
    </row>
    <row r="553" spans="1:6" ht="22.5" customHeight="1">
      <c r="A553" s="16"/>
      <c r="B553" s="4">
        <v>860</v>
      </c>
      <c r="C553" s="5"/>
      <c r="D553" s="40">
        <v>4114</v>
      </c>
      <c r="E553" s="5" t="s">
        <v>128</v>
      </c>
      <c r="F553" s="173">
        <v>35500</v>
      </c>
    </row>
    <row r="554" spans="1:6" ht="22.5" customHeight="1" thickBot="1">
      <c r="A554" s="331"/>
      <c r="B554" s="335">
        <v>860</v>
      </c>
      <c r="C554" s="338"/>
      <c r="D554" s="334">
        <v>4115</v>
      </c>
      <c r="E554" s="339" t="s">
        <v>74</v>
      </c>
      <c r="F554" s="340">
        <v>4800</v>
      </c>
    </row>
    <row r="555" spans="1:6" ht="22.5" customHeight="1">
      <c r="A555" s="16"/>
      <c r="B555" s="23"/>
      <c r="C555" s="47">
        <v>412</v>
      </c>
      <c r="D555" s="337"/>
      <c r="E555" s="315" t="s">
        <v>4</v>
      </c>
      <c r="F555" s="175">
        <f>F556+F557</f>
        <v>22600</v>
      </c>
    </row>
    <row r="556" spans="1:6" ht="22.5" customHeight="1">
      <c r="A556" s="471"/>
      <c r="B556" s="4">
        <v>860</v>
      </c>
      <c r="C556" s="79"/>
      <c r="D556" s="2">
        <v>4123</v>
      </c>
      <c r="E556" s="3" t="s">
        <v>83</v>
      </c>
      <c r="F556" s="108">
        <v>15600</v>
      </c>
    </row>
    <row r="557" spans="1:6" ht="22.5" customHeight="1" thickBot="1">
      <c r="A557" s="331"/>
      <c r="B557" s="347">
        <v>860</v>
      </c>
      <c r="C557" s="338"/>
      <c r="D557" s="332">
        <v>4127</v>
      </c>
      <c r="E557" s="343" t="s">
        <v>156</v>
      </c>
      <c r="F557" s="340">
        <v>7000</v>
      </c>
    </row>
    <row r="558" spans="1:6" ht="22.5" customHeight="1">
      <c r="A558" s="16"/>
      <c r="B558" s="67"/>
      <c r="C558" s="47">
        <v>413</v>
      </c>
      <c r="D558" s="23"/>
      <c r="E558" s="315" t="s">
        <v>5</v>
      </c>
      <c r="F558" s="301">
        <f>SUM(F559:F561)</f>
        <v>7600</v>
      </c>
    </row>
    <row r="559" spans="1:6" ht="22.5" customHeight="1">
      <c r="A559" s="16"/>
      <c r="B559" s="67">
        <v>860</v>
      </c>
      <c r="C559" s="47"/>
      <c r="D559" s="2">
        <v>4131</v>
      </c>
      <c r="E559" s="45" t="s">
        <v>270</v>
      </c>
      <c r="F559" s="108">
        <v>3600</v>
      </c>
    </row>
    <row r="560" spans="1:6" ht="22.5" customHeight="1">
      <c r="A560" s="16"/>
      <c r="B560" s="67">
        <v>860</v>
      </c>
      <c r="C560" s="47"/>
      <c r="D560" s="2">
        <v>4133</v>
      </c>
      <c r="E560" s="45" t="s">
        <v>243</v>
      </c>
      <c r="F560" s="108">
        <v>500</v>
      </c>
    </row>
    <row r="561" spans="1:6" ht="22.5" customHeight="1" thickBot="1">
      <c r="A561" s="331"/>
      <c r="B561" s="347">
        <v>435</v>
      </c>
      <c r="C561" s="333"/>
      <c r="D561" s="334">
        <v>4134</v>
      </c>
      <c r="E561" s="345" t="s">
        <v>25</v>
      </c>
      <c r="F561" s="341">
        <v>3500</v>
      </c>
    </row>
    <row r="562" spans="1:7" ht="22.5" customHeight="1">
      <c r="A562" s="16"/>
      <c r="B562" s="40"/>
      <c r="C562" s="85">
        <v>414</v>
      </c>
      <c r="D562" s="91"/>
      <c r="E562" s="404" t="s">
        <v>247</v>
      </c>
      <c r="F562" s="301">
        <f>SUM(F563:F565)</f>
        <v>71510</v>
      </c>
      <c r="G562" s="88"/>
    </row>
    <row r="563" spans="1:6" ht="22.5" customHeight="1">
      <c r="A563" s="16"/>
      <c r="B563" s="4">
        <v>860</v>
      </c>
      <c r="C563" s="5"/>
      <c r="D563" s="6">
        <v>4141</v>
      </c>
      <c r="E563" s="45" t="s">
        <v>249</v>
      </c>
      <c r="F563" s="108">
        <v>1000</v>
      </c>
    </row>
    <row r="564" spans="1:6" ht="22.5" customHeight="1">
      <c r="A564" s="16"/>
      <c r="B564" s="4">
        <v>860</v>
      </c>
      <c r="C564" s="5"/>
      <c r="D564" s="2">
        <v>4143</v>
      </c>
      <c r="E564" s="45" t="s">
        <v>245</v>
      </c>
      <c r="F564" s="108">
        <v>3500</v>
      </c>
    </row>
    <row r="565" spans="1:6" ht="22.5" customHeight="1" thickBot="1">
      <c r="A565" s="331"/>
      <c r="B565" s="347">
        <v>860</v>
      </c>
      <c r="C565" s="343"/>
      <c r="D565" s="372">
        <v>4149</v>
      </c>
      <c r="E565" s="345" t="s">
        <v>246</v>
      </c>
      <c r="F565" s="341">
        <v>67010</v>
      </c>
    </row>
    <row r="566" spans="1:6" ht="22.5" customHeight="1">
      <c r="A566" s="16"/>
      <c r="B566" s="40"/>
      <c r="C566" s="47">
        <v>441</v>
      </c>
      <c r="D566" s="91"/>
      <c r="E566" s="373" t="s">
        <v>89</v>
      </c>
      <c r="F566" s="301">
        <f>F567</f>
        <v>2360</v>
      </c>
    </row>
    <row r="567" spans="1:6" ht="22.5" customHeight="1" thickBot="1">
      <c r="A567" s="94"/>
      <c r="B567" s="4">
        <v>111</v>
      </c>
      <c r="C567" s="5"/>
      <c r="D567" s="23">
        <v>4415</v>
      </c>
      <c r="E567" s="92" t="s">
        <v>235</v>
      </c>
      <c r="F567" s="310">
        <v>2360</v>
      </c>
    </row>
    <row r="568" spans="1:6" ht="22.5" customHeight="1" thickBot="1" thickTop="1">
      <c r="A568" s="475" t="s">
        <v>21</v>
      </c>
      <c r="B568" s="480"/>
      <c r="C568" s="480"/>
      <c r="D568" s="480"/>
      <c r="E568" s="485"/>
      <c r="F568" s="193">
        <f>F549+F555+F558+F562+F566</f>
        <v>471370</v>
      </c>
    </row>
    <row r="569" spans="1:6" ht="22.5" customHeight="1" thickBot="1">
      <c r="A569" s="110">
        <v>13</v>
      </c>
      <c r="B569" s="477" t="s">
        <v>151</v>
      </c>
      <c r="C569" s="478"/>
      <c r="D569" s="478"/>
      <c r="E569" s="478"/>
      <c r="F569" s="479"/>
    </row>
    <row r="570" spans="1:6" ht="22.5" customHeight="1">
      <c r="A570" s="16"/>
      <c r="B570" s="2"/>
      <c r="C570" s="47">
        <v>411</v>
      </c>
      <c r="D570" s="75"/>
      <c r="E570" s="397" t="s">
        <v>0</v>
      </c>
      <c r="F570" s="352">
        <f>F571+F572+F573+F574+F575</f>
        <v>319600</v>
      </c>
    </row>
    <row r="571" spans="1:6" ht="22.5" customHeight="1">
      <c r="A571" s="16"/>
      <c r="B571" s="67">
        <v>860</v>
      </c>
      <c r="C571" s="5"/>
      <c r="D571" s="23">
        <v>4111</v>
      </c>
      <c r="E571" s="27" t="s">
        <v>92</v>
      </c>
      <c r="F571" s="173">
        <v>190000</v>
      </c>
    </row>
    <row r="572" spans="1:6" ht="22.5" customHeight="1">
      <c r="A572" s="16"/>
      <c r="B572" s="67">
        <v>860</v>
      </c>
      <c r="C572" s="5"/>
      <c r="D572" s="2">
        <v>4112</v>
      </c>
      <c r="E572" s="3" t="s">
        <v>81</v>
      </c>
      <c r="F572" s="172">
        <v>25500</v>
      </c>
    </row>
    <row r="573" spans="1:6" ht="22.5" customHeight="1">
      <c r="A573" s="16"/>
      <c r="B573" s="67">
        <v>860</v>
      </c>
      <c r="C573" s="5"/>
      <c r="D573" s="2">
        <v>4113</v>
      </c>
      <c r="E573" s="63" t="s">
        <v>127</v>
      </c>
      <c r="F573" s="108">
        <v>69000</v>
      </c>
    </row>
    <row r="574" spans="1:6" ht="22.5" customHeight="1">
      <c r="A574" s="16"/>
      <c r="B574" s="67">
        <v>860</v>
      </c>
      <c r="C574" s="5"/>
      <c r="D574" s="40">
        <v>4114</v>
      </c>
      <c r="E574" s="5" t="s">
        <v>128</v>
      </c>
      <c r="F574" s="173">
        <v>31000</v>
      </c>
    </row>
    <row r="575" spans="1:6" ht="22.5" customHeight="1" thickBot="1">
      <c r="A575" s="331"/>
      <c r="B575" s="347">
        <v>860</v>
      </c>
      <c r="C575" s="338"/>
      <c r="D575" s="334">
        <v>4115</v>
      </c>
      <c r="E575" s="339" t="s">
        <v>74</v>
      </c>
      <c r="F575" s="340">
        <v>4100</v>
      </c>
    </row>
    <row r="576" spans="1:6" ht="22.5" customHeight="1">
      <c r="A576" s="16"/>
      <c r="B576" s="23"/>
      <c r="C576" s="47">
        <v>412</v>
      </c>
      <c r="D576" s="337"/>
      <c r="E576" s="315" t="s">
        <v>4</v>
      </c>
      <c r="F576" s="301">
        <f>F577+F578</f>
        <v>22800</v>
      </c>
    </row>
    <row r="577" spans="1:6" ht="22.5" customHeight="1">
      <c r="A577" s="5"/>
      <c r="B577" s="468">
        <v>860</v>
      </c>
      <c r="C577" s="5"/>
      <c r="D577" s="2">
        <v>4123</v>
      </c>
      <c r="E577" s="3" t="s">
        <v>83</v>
      </c>
      <c r="F577" s="108">
        <v>15200</v>
      </c>
    </row>
    <row r="578" spans="1:6" ht="22.5" customHeight="1" thickBot="1">
      <c r="A578" s="331"/>
      <c r="B578" s="335">
        <v>860</v>
      </c>
      <c r="C578" s="338"/>
      <c r="D578" s="334">
        <v>4127</v>
      </c>
      <c r="E578" s="339" t="s">
        <v>156</v>
      </c>
      <c r="F578" s="341">
        <v>7600</v>
      </c>
    </row>
    <row r="579" spans="1:6" ht="22.5" customHeight="1">
      <c r="A579" s="16"/>
      <c r="B579" s="67"/>
      <c r="C579" s="47">
        <v>413</v>
      </c>
      <c r="D579" s="23"/>
      <c r="E579" s="315" t="s">
        <v>5</v>
      </c>
      <c r="F579" s="301">
        <f>SUM(F580:F581)</f>
        <v>5500</v>
      </c>
    </row>
    <row r="580" spans="1:6" ht="22.5" customHeight="1">
      <c r="A580" s="16"/>
      <c r="B580" s="67">
        <v>860</v>
      </c>
      <c r="C580" s="47"/>
      <c r="D580" s="2">
        <v>4131</v>
      </c>
      <c r="E580" s="92" t="s">
        <v>242</v>
      </c>
      <c r="F580" s="173">
        <v>5000</v>
      </c>
    </row>
    <row r="581" spans="1:6" ht="22.5" customHeight="1" thickBot="1">
      <c r="A581" s="331"/>
      <c r="B581" s="347">
        <v>860</v>
      </c>
      <c r="C581" s="333"/>
      <c r="D581" s="334">
        <v>4133</v>
      </c>
      <c r="E581" s="350" t="s">
        <v>243</v>
      </c>
      <c r="F581" s="340">
        <v>500</v>
      </c>
    </row>
    <row r="582" spans="1:6" ht="22.5" customHeight="1">
      <c r="A582" s="82"/>
      <c r="B582" s="23"/>
      <c r="C582" s="85">
        <v>414</v>
      </c>
      <c r="D582" s="91"/>
      <c r="E582" s="404" t="s">
        <v>247</v>
      </c>
      <c r="F582" s="301">
        <f>SUM(F583:F585)</f>
        <v>58500</v>
      </c>
    </row>
    <row r="583" spans="1:6" ht="22.5" customHeight="1">
      <c r="A583" s="16"/>
      <c r="B583" s="4">
        <v>860</v>
      </c>
      <c r="C583" s="5"/>
      <c r="D583" s="6">
        <v>4141</v>
      </c>
      <c r="E583" s="45" t="s">
        <v>244</v>
      </c>
      <c r="F583" s="173">
        <v>1800</v>
      </c>
    </row>
    <row r="584" spans="1:6" ht="22.5" customHeight="1">
      <c r="A584" s="16"/>
      <c r="B584" s="4">
        <v>860</v>
      </c>
      <c r="C584" s="5"/>
      <c r="D584" s="2">
        <v>4143</v>
      </c>
      <c r="E584" s="45" t="s">
        <v>245</v>
      </c>
      <c r="F584" s="173">
        <v>3000</v>
      </c>
    </row>
    <row r="585" spans="1:6" ht="22.5" customHeight="1" thickBot="1">
      <c r="A585" s="331"/>
      <c r="B585" s="335">
        <v>860</v>
      </c>
      <c r="C585" s="343"/>
      <c r="D585" s="372">
        <v>4149</v>
      </c>
      <c r="E585" s="345" t="s">
        <v>246</v>
      </c>
      <c r="F585" s="341">
        <v>53700</v>
      </c>
    </row>
    <row r="586" spans="1:6" ht="22.5" customHeight="1">
      <c r="A586" s="16"/>
      <c r="B586" s="419"/>
      <c r="C586" s="112">
        <v>419</v>
      </c>
      <c r="D586" s="420"/>
      <c r="E586" s="91" t="s">
        <v>139</v>
      </c>
      <c r="F586" s="301">
        <f>F587</f>
        <v>3700</v>
      </c>
    </row>
    <row r="587" spans="1:6" ht="28.5" customHeight="1" thickBot="1">
      <c r="A587" s="331"/>
      <c r="B587" s="421">
        <v>411</v>
      </c>
      <c r="C587" s="343"/>
      <c r="D587" s="332">
        <v>4196</v>
      </c>
      <c r="E587" s="366" t="s">
        <v>254</v>
      </c>
      <c r="F587" s="340">
        <v>3700</v>
      </c>
    </row>
    <row r="588" spans="1:6" ht="22.5" customHeight="1">
      <c r="A588" s="16"/>
      <c r="B588" s="40"/>
      <c r="C588" s="47">
        <v>441</v>
      </c>
      <c r="D588" s="85"/>
      <c r="E588" s="109" t="s">
        <v>89</v>
      </c>
      <c r="F588" s="175">
        <f>F589</f>
        <v>4800</v>
      </c>
    </row>
    <row r="589" spans="1:6" ht="22.5" customHeight="1" thickBot="1">
      <c r="A589" s="94"/>
      <c r="B589" s="4">
        <v>111</v>
      </c>
      <c r="C589" s="5"/>
      <c r="D589" s="2">
        <v>4415</v>
      </c>
      <c r="E589" s="45" t="s">
        <v>235</v>
      </c>
      <c r="F589" s="398">
        <v>4800</v>
      </c>
    </row>
    <row r="590" spans="1:6" ht="22.5" customHeight="1" thickBot="1" thickTop="1">
      <c r="A590" s="475" t="s">
        <v>22</v>
      </c>
      <c r="B590" s="480"/>
      <c r="C590" s="480"/>
      <c r="D590" s="481"/>
      <c r="E590" s="482"/>
      <c r="F590" s="185">
        <f>F570+F576+F579+F582+F586+F588</f>
        <v>414900</v>
      </c>
    </row>
    <row r="591" spans="1:6" ht="22.5" customHeight="1">
      <c r="A591" s="72"/>
      <c r="B591" s="111"/>
      <c r="C591" s="111"/>
      <c r="D591" s="111"/>
      <c r="E591" s="111"/>
      <c r="F591" s="171"/>
    </row>
    <row r="592" spans="1:6" ht="22.5" customHeight="1" thickBot="1">
      <c r="A592" s="72"/>
      <c r="B592" s="111"/>
      <c r="C592" s="111"/>
      <c r="D592" s="111"/>
      <c r="E592" s="111"/>
      <c r="F592" s="171"/>
    </row>
    <row r="593" spans="1:6" ht="22.5" customHeight="1">
      <c r="A593" s="55" t="s">
        <v>61</v>
      </c>
      <c r="B593" s="56" t="s">
        <v>63</v>
      </c>
      <c r="C593" s="55" t="s">
        <v>28</v>
      </c>
      <c r="D593" s="57" t="s">
        <v>28</v>
      </c>
      <c r="E593" s="33" t="s">
        <v>60</v>
      </c>
      <c r="F593" s="34" t="s">
        <v>65</v>
      </c>
    </row>
    <row r="594" spans="1:6" ht="22.5" customHeight="1" thickBot="1">
      <c r="A594" s="58" t="s">
        <v>62</v>
      </c>
      <c r="B594" s="59" t="s">
        <v>62</v>
      </c>
      <c r="C594" s="58" t="s">
        <v>62</v>
      </c>
      <c r="D594" s="60" t="s">
        <v>62</v>
      </c>
      <c r="E594" s="37"/>
      <c r="F594" s="13">
        <v>2013</v>
      </c>
    </row>
    <row r="595" spans="1:6" ht="22.5" customHeight="1" thickBot="1" thickTop="1">
      <c r="A595" s="168">
        <v>14</v>
      </c>
      <c r="B595" s="487" t="s">
        <v>152</v>
      </c>
      <c r="C595" s="495"/>
      <c r="D595" s="495"/>
      <c r="E595" s="495"/>
      <c r="F595" s="496"/>
    </row>
    <row r="596" spans="1:6" ht="22.5" customHeight="1">
      <c r="A596" s="16"/>
      <c r="B596" s="2"/>
      <c r="C596" s="47">
        <v>411</v>
      </c>
      <c r="D596" s="75"/>
      <c r="E596" s="397" t="s">
        <v>0</v>
      </c>
      <c r="F596" s="399">
        <f>F597+F598+F599+F600+F601</f>
        <v>427500</v>
      </c>
    </row>
    <row r="597" spans="1:6" ht="22.5" customHeight="1">
      <c r="A597" s="16"/>
      <c r="B597" s="67">
        <v>860</v>
      </c>
      <c r="C597" s="5"/>
      <c r="D597" s="23">
        <v>4111</v>
      </c>
      <c r="E597" s="27" t="s">
        <v>92</v>
      </c>
      <c r="F597" s="7">
        <v>255000</v>
      </c>
    </row>
    <row r="598" spans="1:6" ht="22.5" customHeight="1">
      <c r="A598" s="16"/>
      <c r="B598" s="67">
        <v>860</v>
      </c>
      <c r="C598" s="5"/>
      <c r="D598" s="2">
        <v>4112</v>
      </c>
      <c r="E598" s="3" t="s">
        <v>81</v>
      </c>
      <c r="F598" s="65">
        <v>34500</v>
      </c>
    </row>
    <row r="599" spans="1:6" ht="22.5" customHeight="1">
      <c r="A599" s="16"/>
      <c r="B599" s="67">
        <v>860</v>
      </c>
      <c r="C599" s="5"/>
      <c r="D599" s="2">
        <v>4113</v>
      </c>
      <c r="E599" s="63" t="s">
        <v>127</v>
      </c>
      <c r="F599" s="1">
        <v>91500</v>
      </c>
    </row>
    <row r="600" spans="1:6" ht="22.5" customHeight="1">
      <c r="A600" s="16"/>
      <c r="B600" s="67">
        <v>860</v>
      </c>
      <c r="C600" s="5"/>
      <c r="D600" s="40">
        <v>4114</v>
      </c>
      <c r="E600" s="5" t="s">
        <v>128</v>
      </c>
      <c r="F600" s="7">
        <v>41000</v>
      </c>
    </row>
    <row r="601" spans="1:6" ht="22.5" customHeight="1" thickBot="1">
      <c r="A601" s="331"/>
      <c r="B601" s="347">
        <v>860</v>
      </c>
      <c r="C601" s="338"/>
      <c r="D601" s="334">
        <v>4115</v>
      </c>
      <c r="E601" s="339" t="s">
        <v>74</v>
      </c>
      <c r="F601" s="422">
        <v>5500</v>
      </c>
    </row>
    <row r="602" spans="1:6" ht="22.5" customHeight="1">
      <c r="A602" s="16"/>
      <c r="B602" s="23"/>
      <c r="C602" s="47">
        <v>412</v>
      </c>
      <c r="D602" s="337"/>
      <c r="E602" s="315" t="s">
        <v>4</v>
      </c>
      <c r="F602" s="136">
        <f>F603+F604</f>
        <v>25100</v>
      </c>
    </row>
    <row r="603" spans="1:6" ht="22.5" customHeight="1">
      <c r="A603" s="16"/>
      <c r="B603" s="67">
        <v>860</v>
      </c>
      <c r="C603" s="5"/>
      <c r="D603" s="2">
        <v>4123</v>
      </c>
      <c r="E603" s="3" t="s">
        <v>83</v>
      </c>
      <c r="F603" s="1">
        <v>18500</v>
      </c>
    </row>
    <row r="604" spans="1:6" ht="22.5" customHeight="1" thickBot="1">
      <c r="A604" s="331"/>
      <c r="B604" s="347">
        <v>860</v>
      </c>
      <c r="C604" s="338"/>
      <c r="D604" s="334">
        <v>4127</v>
      </c>
      <c r="E604" s="339" t="s">
        <v>156</v>
      </c>
      <c r="F604" s="423">
        <v>6600</v>
      </c>
    </row>
    <row r="605" spans="1:6" ht="22.5" customHeight="1">
      <c r="A605" s="16"/>
      <c r="B605" s="67"/>
      <c r="C605" s="47">
        <v>413</v>
      </c>
      <c r="D605" s="40"/>
      <c r="E605" s="91" t="s">
        <v>5</v>
      </c>
      <c r="F605" s="301">
        <f>SUM(F606:F607)</f>
        <v>26050</v>
      </c>
    </row>
    <row r="606" spans="1:6" ht="22.5" customHeight="1">
      <c r="A606" s="16"/>
      <c r="B606" s="4">
        <v>860</v>
      </c>
      <c r="C606" s="47"/>
      <c r="D606" s="2">
        <v>4131</v>
      </c>
      <c r="E606" s="3" t="s">
        <v>242</v>
      </c>
      <c r="F606" s="1">
        <v>3700</v>
      </c>
    </row>
    <row r="607" spans="1:6" ht="22.5" customHeight="1" thickBot="1">
      <c r="A607" s="331"/>
      <c r="B607" s="335">
        <v>860</v>
      </c>
      <c r="C607" s="333"/>
      <c r="D607" s="334">
        <v>4133</v>
      </c>
      <c r="E607" s="339" t="s">
        <v>243</v>
      </c>
      <c r="F607" s="423">
        <v>22350</v>
      </c>
    </row>
    <row r="608" spans="1:6" ht="22.5" customHeight="1">
      <c r="A608" s="16"/>
      <c r="B608" s="77"/>
      <c r="C608" s="85">
        <v>414</v>
      </c>
      <c r="D608" s="312"/>
      <c r="E608" s="47" t="s">
        <v>261</v>
      </c>
      <c r="F608" s="175">
        <f>F609+F610+F611</f>
        <v>133260</v>
      </c>
    </row>
    <row r="609" spans="1:6" ht="22.5" customHeight="1">
      <c r="A609" s="16"/>
      <c r="B609" s="4">
        <v>860</v>
      </c>
      <c r="C609" s="5"/>
      <c r="D609" s="6">
        <v>4141</v>
      </c>
      <c r="E609" s="3" t="s">
        <v>244</v>
      </c>
      <c r="F609" s="1">
        <v>7000</v>
      </c>
    </row>
    <row r="610" spans="1:6" ht="22.5" customHeight="1">
      <c r="A610" s="16"/>
      <c r="B610" s="4">
        <v>860</v>
      </c>
      <c r="C610" s="5"/>
      <c r="D610" s="2">
        <v>4143</v>
      </c>
      <c r="E610" s="3" t="s">
        <v>245</v>
      </c>
      <c r="F610" s="1">
        <v>3500</v>
      </c>
    </row>
    <row r="611" spans="1:6" ht="22.5" customHeight="1" thickBot="1">
      <c r="A611" s="331"/>
      <c r="B611" s="335">
        <v>860</v>
      </c>
      <c r="C611" s="343"/>
      <c r="D611" s="372">
        <v>4149</v>
      </c>
      <c r="E611" s="339" t="s">
        <v>246</v>
      </c>
      <c r="F611" s="423">
        <v>122760</v>
      </c>
    </row>
    <row r="612" spans="1:6" ht="22.5" customHeight="1">
      <c r="A612" s="16"/>
      <c r="B612" s="40"/>
      <c r="C612" s="85">
        <v>417</v>
      </c>
      <c r="D612" s="85"/>
      <c r="E612" s="29" t="s">
        <v>252</v>
      </c>
      <c r="F612" s="136">
        <f>F613</f>
        <v>2500</v>
      </c>
    </row>
    <row r="613" spans="1:6" ht="22.5" customHeight="1" thickBot="1">
      <c r="A613" s="16"/>
      <c r="B613" s="77">
        <v>860</v>
      </c>
      <c r="C613" s="79"/>
      <c r="D613" s="83">
        <v>4171</v>
      </c>
      <c r="E613" s="314" t="s">
        <v>262</v>
      </c>
      <c r="F613" s="81">
        <v>2500</v>
      </c>
    </row>
    <row r="614" spans="1:6" ht="22.5" customHeight="1" thickBot="1" thickTop="1">
      <c r="A614" s="475" t="s">
        <v>46</v>
      </c>
      <c r="B614" s="476"/>
      <c r="C614" s="476"/>
      <c r="D614" s="476"/>
      <c r="E614" s="486"/>
      <c r="F614" s="193">
        <f>F612+F602+F596+F605+F608</f>
        <v>614410</v>
      </c>
    </row>
    <row r="615" spans="1:6" ht="22.5" customHeight="1" thickBot="1">
      <c r="A615" s="110">
        <v>15</v>
      </c>
      <c r="B615" s="483" t="s">
        <v>115</v>
      </c>
      <c r="C615" s="526"/>
      <c r="D615" s="526"/>
      <c r="E615" s="526"/>
      <c r="F615" s="527"/>
    </row>
    <row r="616" spans="1:6" ht="22.5" customHeight="1">
      <c r="A616" s="16"/>
      <c r="B616" s="40"/>
      <c r="C616" s="47">
        <v>411</v>
      </c>
      <c r="D616" s="75"/>
      <c r="E616" s="397" t="s">
        <v>0</v>
      </c>
      <c r="F616" s="399">
        <f>F617+F618+F619+F620+F621</f>
        <v>397500</v>
      </c>
    </row>
    <row r="617" spans="1:6" ht="22.5" customHeight="1">
      <c r="A617" s="16"/>
      <c r="B617" s="4">
        <v>860</v>
      </c>
      <c r="C617" s="5"/>
      <c r="D617" s="23">
        <v>4111</v>
      </c>
      <c r="E617" s="27" t="s">
        <v>92</v>
      </c>
      <c r="F617" s="7">
        <v>236000</v>
      </c>
    </row>
    <row r="618" spans="1:6" ht="22.5" customHeight="1">
      <c r="A618" s="16"/>
      <c r="B618" s="67">
        <v>860</v>
      </c>
      <c r="C618" s="5"/>
      <c r="D618" s="2">
        <v>4112</v>
      </c>
      <c r="E618" s="3" t="s">
        <v>81</v>
      </c>
      <c r="F618" s="65">
        <v>33000</v>
      </c>
    </row>
    <row r="619" spans="1:6" ht="22.5" customHeight="1">
      <c r="A619" s="16"/>
      <c r="B619" s="67">
        <v>860</v>
      </c>
      <c r="C619" s="5"/>
      <c r="D619" s="2">
        <v>4113</v>
      </c>
      <c r="E619" s="63" t="s">
        <v>127</v>
      </c>
      <c r="F619" s="1">
        <v>85000</v>
      </c>
    </row>
    <row r="620" spans="1:6" ht="22.5" customHeight="1">
      <c r="A620" s="16"/>
      <c r="B620" s="67">
        <v>860</v>
      </c>
      <c r="C620" s="5"/>
      <c r="D620" s="40">
        <v>4114</v>
      </c>
      <c r="E620" s="5" t="s">
        <v>128</v>
      </c>
      <c r="F620" s="7">
        <v>38500</v>
      </c>
    </row>
    <row r="621" spans="1:6" ht="22.5" customHeight="1" thickBot="1">
      <c r="A621" s="331"/>
      <c r="B621" s="347">
        <v>860</v>
      </c>
      <c r="C621" s="338"/>
      <c r="D621" s="334">
        <v>4115</v>
      </c>
      <c r="E621" s="339" t="s">
        <v>74</v>
      </c>
      <c r="F621" s="422">
        <v>5000</v>
      </c>
    </row>
    <row r="622" spans="1:6" ht="22.5" customHeight="1">
      <c r="A622" s="16"/>
      <c r="B622" s="23"/>
      <c r="C622" s="47">
        <v>412</v>
      </c>
      <c r="D622" s="337"/>
      <c r="E622" s="315" t="s">
        <v>4</v>
      </c>
      <c r="F622" s="424">
        <f>F623+F624</f>
        <v>28900</v>
      </c>
    </row>
    <row r="623" spans="1:6" ht="22.5" customHeight="1">
      <c r="A623" s="16"/>
      <c r="B623" s="67">
        <v>860</v>
      </c>
      <c r="C623" s="5"/>
      <c r="D623" s="2">
        <v>4123</v>
      </c>
      <c r="E623" s="3" t="s">
        <v>83</v>
      </c>
      <c r="F623" s="1">
        <v>20400</v>
      </c>
    </row>
    <row r="624" spans="1:6" ht="22.5" customHeight="1" thickBot="1">
      <c r="A624" s="331"/>
      <c r="B624" s="347">
        <v>860</v>
      </c>
      <c r="C624" s="338"/>
      <c r="D624" s="334">
        <v>4127</v>
      </c>
      <c r="E624" s="339" t="s">
        <v>156</v>
      </c>
      <c r="F624" s="423">
        <v>8500</v>
      </c>
    </row>
    <row r="625" spans="1:6" ht="22.5" customHeight="1">
      <c r="A625" s="16"/>
      <c r="B625" s="67"/>
      <c r="C625" s="47">
        <v>413</v>
      </c>
      <c r="D625" s="40"/>
      <c r="E625" s="91" t="s">
        <v>5</v>
      </c>
      <c r="F625" s="301">
        <f>SUM(F626:F629)</f>
        <v>31000</v>
      </c>
    </row>
    <row r="626" spans="1:6" ht="22.5" customHeight="1">
      <c r="A626" s="16"/>
      <c r="B626" s="67">
        <v>860</v>
      </c>
      <c r="C626" s="47"/>
      <c r="D626" s="2">
        <v>4131</v>
      </c>
      <c r="E626" s="92" t="s">
        <v>242</v>
      </c>
      <c r="F626" s="7">
        <v>8500</v>
      </c>
    </row>
    <row r="627" spans="1:6" ht="22.5" customHeight="1">
      <c r="A627" s="16"/>
      <c r="B627" s="67">
        <v>860</v>
      </c>
      <c r="C627" s="47"/>
      <c r="D627" s="40">
        <v>4133</v>
      </c>
      <c r="E627" s="92" t="s">
        <v>243</v>
      </c>
      <c r="F627" s="7">
        <v>500</v>
      </c>
    </row>
    <row r="628" spans="1:6" ht="22.5" customHeight="1">
      <c r="A628" s="16"/>
      <c r="B628" s="67">
        <v>435</v>
      </c>
      <c r="C628" s="47"/>
      <c r="D628" s="6">
        <v>4134</v>
      </c>
      <c r="E628" s="92" t="s">
        <v>25</v>
      </c>
      <c r="F628" s="7">
        <v>15000</v>
      </c>
    </row>
    <row r="629" spans="1:6" ht="22.5" customHeight="1" thickBot="1">
      <c r="A629" s="331"/>
      <c r="B629" s="347">
        <v>434</v>
      </c>
      <c r="C629" s="333"/>
      <c r="D629" s="334">
        <v>4135</v>
      </c>
      <c r="E629" s="350" t="s">
        <v>248</v>
      </c>
      <c r="F629" s="422">
        <v>7000</v>
      </c>
    </row>
    <row r="630" spans="1:6" ht="22.5" customHeight="1">
      <c r="A630" s="16"/>
      <c r="B630" s="67"/>
      <c r="C630" s="85">
        <v>414</v>
      </c>
      <c r="D630" s="91"/>
      <c r="E630" s="315" t="s">
        <v>247</v>
      </c>
      <c r="F630" s="424">
        <f>F631+F632+F633</f>
        <v>55500</v>
      </c>
    </row>
    <row r="631" spans="1:6" ht="22.5" customHeight="1">
      <c r="A631" s="16"/>
      <c r="B631" s="4">
        <v>860</v>
      </c>
      <c r="C631" s="5"/>
      <c r="D631" s="6">
        <v>4141</v>
      </c>
      <c r="E631" s="45" t="s">
        <v>244</v>
      </c>
      <c r="F631" s="7">
        <v>500</v>
      </c>
    </row>
    <row r="632" spans="1:6" ht="22.5" customHeight="1">
      <c r="A632" s="16"/>
      <c r="B632" s="4">
        <v>860</v>
      </c>
      <c r="C632" s="5"/>
      <c r="D632" s="2">
        <v>4143</v>
      </c>
      <c r="E632" s="45" t="s">
        <v>245</v>
      </c>
      <c r="F632" s="7">
        <v>3500</v>
      </c>
    </row>
    <row r="633" spans="1:6" ht="22.5" customHeight="1" thickBot="1">
      <c r="A633" s="331"/>
      <c r="B633" s="335">
        <v>860</v>
      </c>
      <c r="C633" s="343"/>
      <c r="D633" s="372">
        <v>4149</v>
      </c>
      <c r="E633" s="345" t="s">
        <v>246</v>
      </c>
      <c r="F633" s="425">
        <v>51500</v>
      </c>
    </row>
    <row r="634" spans="1:6" ht="24.75" customHeight="1">
      <c r="A634" s="16"/>
      <c r="B634" s="419"/>
      <c r="C634" s="112">
        <v>419</v>
      </c>
      <c r="D634" s="415"/>
      <c r="E634" s="85" t="s">
        <v>139</v>
      </c>
      <c r="F634" s="136">
        <f>F635</f>
        <v>7000</v>
      </c>
    </row>
    <row r="635" spans="1:6" ht="27" customHeight="1" thickBot="1">
      <c r="A635" s="16"/>
      <c r="B635" s="294">
        <v>411</v>
      </c>
      <c r="C635" s="79"/>
      <c r="D635" s="400">
        <v>4196</v>
      </c>
      <c r="E635" s="281" t="s">
        <v>254</v>
      </c>
      <c r="F635" s="401">
        <v>7000</v>
      </c>
    </row>
    <row r="636" spans="1:6" ht="26.25" customHeight="1" thickBot="1" thickTop="1">
      <c r="A636" s="475" t="s">
        <v>47</v>
      </c>
      <c r="B636" s="476"/>
      <c r="C636" s="476"/>
      <c r="D636" s="476"/>
      <c r="E636" s="486"/>
      <c r="F636" s="188">
        <f>F630+F622+F616+F634+F625</f>
        <v>519900</v>
      </c>
    </row>
    <row r="637" spans="1:6" ht="17.25" customHeight="1">
      <c r="A637" s="72"/>
      <c r="B637" s="73"/>
      <c r="C637" s="73"/>
      <c r="D637" s="73"/>
      <c r="E637" s="73"/>
      <c r="F637" s="171"/>
    </row>
    <row r="638" spans="1:6" ht="15.75" customHeight="1" thickBot="1">
      <c r="A638" s="72"/>
      <c r="B638" s="73"/>
      <c r="C638" s="73"/>
      <c r="D638" s="73"/>
      <c r="E638" s="73"/>
      <c r="F638" s="171"/>
    </row>
    <row r="639" spans="1:6" ht="17.25" customHeight="1">
      <c r="A639" s="55" t="s">
        <v>61</v>
      </c>
      <c r="B639" s="56" t="s">
        <v>63</v>
      </c>
      <c r="C639" s="55" t="s">
        <v>28</v>
      </c>
      <c r="D639" s="57" t="s">
        <v>28</v>
      </c>
      <c r="E639" s="33" t="s">
        <v>60</v>
      </c>
      <c r="F639" s="34" t="s">
        <v>65</v>
      </c>
    </row>
    <row r="640" spans="1:6" ht="15" customHeight="1" thickBot="1">
      <c r="A640" s="469" t="s">
        <v>62</v>
      </c>
      <c r="B640" s="9" t="s">
        <v>62</v>
      </c>
      <c r="C640" s="470" t="s">
        <v>62</v>
      </c>
      <c r="D640" s="60" t="s">
        <v>62</v>
      </c>
      <c r="E640" s="37"/>
      <c r="F640" s="13">
        <v>2013</v>
      </c>
    </row>
    <row r="641" spans="1:6" ht="34.5" customHeight="1" thickBot="1">
      <c r="A641" s="76">
        <v>16</v>
      </c>
      <c r="B641" s="490" t="s">
        <v>154</v>
      </c>
      <c r="C641" s="488"/>
      <c r="D641" s="488"/>
      <c r="E641" s="488"/>
      <c r="F641" s="489"/>
    </row>
    <row r="642" spans="1:7" ht="24" customHeight="1">
      <c r="A642" s="16"/>
      <c r="B642" s="40"/>
      <c r="C642" s="47">
        <v>411</v>
      </c>
      <c r="D642" s="75"/>
      <c r="E642" s="66" t="s">
        <v>0</v>
      </c>
      <c r="F642" s="137">
        <f>F643+F644+F645+F646+F647</f>
        <v>100200</v>
      </c>
      <c r="G642" s="205"/>
    </row>
    <row r="643" spans="1:6" ht="24" customHeight="1">
      <c r="A643" s="16"/>
      <c r="B643" s="4">
        <v>860</v>
      </c>
      <c r="C643" s="5"/>
      <c r="D643" s="23">
        <v>4111</v>
      </c>
      <c r="E643" s="27" t="s">
        <v>92</v>
      </c>
      <c r="F643" s="7">
        <v>60000</v>
      </c>
    </row>
    <row r="644" spans="1:6" ht="24" customHeight="1">
      <c r="A644" s="16"/>
      <c r="B644" s="67">
        <v>860</v>
      </c>
      <c r="C644" s="5"/>
      <c r="D644" s="2">
        <v>4112</v>
      </c>
      <c r="E644" s="3" t="s">
        <v>81</v>
      </c>
      <c r="F644" s="1">
        <v>8000</v>
      </c>
    </row>
    <row r="645" spans="1:6" ht="24" customHeight="1">
      <c r="A645" s="16"/>
      <c r="B645" s="67">
        <v>860</v>
      </c>
      <c r="C645" s="5"/>
      <c r="D645" s="2">
        <v>4113</v>
      </c>
      <c r="E645" s="3" t="s">
        <v>127</v>
      </c>
      <c r="F645" s="1">
        <v>21000</v>
      </c>
    </row>
    <row r="646" spans="1:6" ht="24" customHeight="1">
      <c r="A646" s="16"/>
      <c r="B646" s="67">
        <v>860</v>
      </c>
      <c r="C646" s="5"/>
      <c r="D646" s="2">
        <v>4114</v>
      </c>
      <c r="E646" s="3" t="s">
        <v>128</v>
      </c>
      <c r="F646" s="1">
        <v>10000</v>
      </c>
    </row>
    <row r="647" spans="1:6" ht="24" customHeight="1" thickBot="1">
      <c r="A647" s="331"/>
      <c r="B647" s="347">
        <v>860</v>
      </c>
      <c r="C647" s="338"/>
      <c r="D647" s="334">
        <v>4115</v>
      </c>
      <c r="E647" s="339" t="s">
        <v>74</v>
      </c>
      <c r="F647" s="423">
        <v>1200</v>
      </c>
    </row>
    <row r="648" spans="1:6" ht="24" customHeight="1">
      <c r="A648" s="16"/>
      <c r="B648" s="40"/>
      <c r="C648" s="47">
        <v>412</v>
      </c>
      <c r="D648" s="337"/>
      <c r="E648" s="315" t="s">
        <v>4</v>
      </c>
      <c r="F648" s="424">
        <f>F649+F650</f>
        <v>12100</v>
      </c>
    </row>
    <row r="649" spans="1:6" ht="24" customHeight="1">
      <c r="A649" s="16"/>
      <c r="B649" s="4">
        <v>860</v>
      </c>
      <c r="C649" s="5"/>
      <c r="D649" s="2">
        <v>4123</v>
      </c>
      <c r="E649" s="3" t="s">
        <v>83</v>
      </c>
      <c r="F649" s="1">
        <v>5000</v>
      </c>
    </row>
    <row r="650" spans="1:6" ht="24" customHeight="1" thickBot="1">
      <c r="A650" s="331"/>
      <c r="B650" s="347">
        <v>860</v>
      </c>
      <c r="C650" s="338"/>
      <c r="D650" s="334">
        <v>4127</v>
      </c>
      <c r="E650" s="339" t="s">
        <v>156</v>
      </c>
      <c r="F650" s="423">
        <v>7100</v>
      </c>
    </row>
    <row r="651" spans="1:6" ht="24" customHeight="1">
      <c r="A651" s="16"/>
      <c r="B651" s="67"/>
      <c r="C651" s="47">
        <v>413</v>
      </c>
      <c r="D651" s="23"/>
      <c r="E651" s="91" t="s">
        <v>5</v>
      </c>
      <c r="F651" s="301">
        <f>SUM(F652:F654)</f>
        <v>6800</v>
      </c>
    </row>
    <row r="652" spans="1:6" ht="24" customHeight="1">
      <c r="A652" s="16"/>
      <c r="B652" s="4">
        <v>860</v>
      </c>
      <c r="C652" s="47"/>
      <c r="D652" s="2">
        <v>4131</v>
      </c>
      <c r="E652" s="45" t="s">
        <v>242</v>
      </c>
      <c r="F652" s="1">
        <v>1500</v>
      </c>
    </row>
    <row r="653" spans="1:6" ht="24" customHeight="1">
      <c r="A653" s="16"/>
      <c r="B653" s="4">
        <v>860</v>
      </c>
      <c r="C653" s="47"/>
      <c r="D653" s="2">
        <v>4133</v>
      </c>
      <c r="E653" s="45" t="s">
        <v>243</v>
      </c>
      <c r="F653" s="1">
        <v>500</v>
      </c>
    </row>
    <row r="654" spans="1:6" ht="24" customHeight="1" thickBot="1">
      <c r="A654" s="331"/>
      <c r="B654" s="335">
        <v>435</v>
      </c>
      <c r="C654" s="338"/>
      <c r="D654" s="334">
        <v>4134</v>
      </c>
      <c r="E654" s="339" t="s">
        <v>25</v>
      </c>
      <c r="F654" s="423">
        <v>4800</v>
      </c>
    </row>
    <row r="655" spans="1:6" ht="24" customHeight="1">
      <c r="A655" s="16"/>
      <c r="B655" s="23"/>
      <c r="C655" s="85">
        <v>414</v>
      </c>
      <c r="D655" s="91"/>
      <c r="E655" s="315" t="s">
        <v>247</v>
      </c>
      <c r="F655" s="424">
        <f>SUM(F656:F657)</f>
        <v>17850</v>
      </c>
    </row>
    <row r="656" spans="1:6" ht="24" customHeight="1">
      <c r="A656" s="16"/>
      <c r="B656" s="4">
        <v>860</v>
      </c>
      <c r="C656" s="5"/>
      <c r="D656" s="2">
        <v>4143</v>
      </c>
      <c r="E656" s="45" t="s">
        <v>245</v>
      </c>
      <c r="F656" s="1">
        <v>1000</v>
      </c>
    </row>
    <row r="657" spans="1:6" ht="24" customHeight="1" thickBot="1">
      <c r="A657" s="331"/>
      <c r="B657" s="347">
        <v>860</v>
      </c>
      <c r="C657" s="343"/>
      <c r="D657" s="334">
        <v>4149</v>
      </c>
      <c r="E657" s="345" t="s">
        <v>246</v>
      </c>
      <c r="F657" s="423">
        <v>16850</v>
      </c>
    </row>
    <row r="658" spans="1:6" ht="24" customHeight="1">
      <c r="A658" s="16"/>
      <c r="B658" s="40"/>
      <c r="C658" s="47">
        <v>441</v>
      </c>
      <c r="D658" s="91"/>
      <c r="E658" s="109" t="s">
        <v>89</v>
      </c>
      <c r="F658" s="424">
        <f>F659</f>
        <v>700</v>
      </c>
    </row>
    <row r="659" spans="1:6" ht="24" customHeight="1" thickBot="1">
      <c r="A659" s="94"/>
      <c r="B659" s="4">
        <v>111</v>
      </c>
      <c r="C659" s="5"/>
      <c r="D659" s="23">
        <v>4415</v>
      </c>
      <c r="E659" s="402" t="s">
        <v>235</v>
      </c>
      <c r="F659" s="300">
        <v>700</v>
      </c>
    </row>
    <row r="660" spans="1:6" ht="32.25" customHeight="1" thickBot="1" thickTop="1">
      <c r="A660" s="475" t="s">
        <v>23</v>
      </c>
      <c r="B660" s="493"/>
      <c r="C660" s="493"/>
      <c r="D660" s="493"/>
      <c r="E660" s="494"/>
      <c r="F660" s="188">
        <f>F655+F648+F642+F658+F651</f>
        <v>137650</v>
      </c>
    </row>
    <row r="661" spans="1:6" ht="34.5" customHeight="1" thickBot="1">
      <c r="A661" s="110">
        <v>17</v>
      </c>
      <c r="B661" s="483" t="s">
        <v>155</v>
      </c>
      <c r="C661" s="478"/>
      <c r="D661" s="478"/>
      <c r="E661" s="478"/>
      <c r="F661" s="479"/>
    </row>
    <row r="662" spans="1:6" ht="24" customHeight="1">
      <c r="A662" s="16"/>
      <c r="B662" s="38"/>
      <c r="C662" s="47">
        <v>411</v>
      </c>
      <c r="D662" s="75"/>
      <c r="E662" s="397" t="s">
        <v>0</v>
      </c>
      <c r="F662" s="399">
        <f>F663+F664+F665+F666+F667</f>
        <v>82440</v>
      </c>
    </row>
    <row r="663" spans="1:7" ht="24" customHeight="1">
      <c r="A663" s="16"/>
      <c r="B663" s="67">
        <v>860</v>
      </c>
      <c r="C663" s="5"/>
      <c r="D663" s="23">
        <v>4111</v>
      </c>
      <c r="E663" s="27" t="s">
        <v>92</v>
      </c>
      <c r="F663" s="7">
        <v>49200</v>
      </c>
      <c r="G663" s="69"/>
    </row>
    <row r="664" spans="1:6" ht="24" customHeight="1">
      <c r="A664" s="16"/>
      <c r="B664" s="67">
        <v>860</v>
      </c>
      <c r="C664" s="5"/>
      <c r="D664" s="2">
        <v>4112</v>
      </c>
      <c r="E664" s="3" t="s">
        <v>81</v>
      </c>
      <c r="F664" s="1">
        <v>6600</v>
      </c>
    </row>
    <row r="665" spans="1:6" ht="24" customHeight="1">
      <c r="A665" s="16"/>
      <c r="B665" s="67">
        <v>860</v>
      </c>
      <c r="C665" s="5"/>
      <c r="D665" s="2">
        <v>4113</v>
      </c>
      <c r="E665" s="63" t="s">
        <v>127</v>
      </c>
      <c r="F665" s="1">
        <v>17400</v>
      </c>
    </row>
    <row r="666" spans="1:6" ht="24" customHeight="1">
      <c r="A666" s="16"/>
      <c r="B666" s="67">
        <v>860</v>
      </c>
      <c r="C666" s="5"/>
      <c r="D666" s="40">
        <v>4114</v>
      </c>
      <c r="E666" s="5" t="s">
        <v>128</v>
      </c>
      <c r="F666" s="1">
        <v>8160</v>
      </c>
    </row>
    <row r="667" spans="1:6" ht="24" customHeight="1" thickBot="1">
      <c r="A667" s="331"/>
      <c r="B667" s="347">
        <v>860</v>
      </c>
      <c r="C667" s="338"/>
      <c r="D667" s="334">
        <v>4115</v>
      </c>
      <c r="E667" s="339" t="s">
        <v>74</v>
      </c>
      <c r="F667" s="423">
        <v>1080</v>
      </c>
    </row>
    <row r="668" spans="1:6" ht="33.75" customHeight="1">
      <c r="A668" s="16"/>
      <c r="B668" s="23"/>
      <c r="C668" s="47">
        <v>412</v>
      </c>
      <c r="D668" s="337"/>
      <c r="E668" s="315" t="s">
        <v>4</v>
      </c>
      <c r="F668" s="136">
        <f>F669+F670</f>
        <v>12600</v>
      </c>
    </row>
    <row r="669" spans="1:7" ht="24" customHeight="1">
      <c r="A669" s="16"/>
      <c r="B669" s="67">
        <v>860</v>
      </c>
      <c r="C669" s="5"/>
      <c r="D669" s="2">
        <v>4123</v>
      </c>
      <c r="E669" s="3" t="s">
        <v>83</v>
      </c>
      <c r="F669" s="1">
        <v>3600</v>
      </c>
      <c r="G669" s="205"/>
    </row>
    <row r="670" spans="1:6" ht="24" customHeight="1" thickBot="1">
      <c r="A670" s="331"/>
      <c r="B670" s="347">
        <v>860</v>
      </c>
      <c r="C670" s="338"/>
      <c r="D670" s="334">
        <v>4127</v>
      </c>
      <c r="E670" s="339" t="s">
        <v>156</v>
      </c>
      <c r="F670" s="423">
        <v>9000</v>
      </c>
    </row>
    <row r="671" spans="1:6" ht="30.75" customHeight="1">
      <c r="A671" s="16"/>
      <c r="B671" s="67"/>
      <c r="C671" s="47">
        <v>413</v>
      </c>
      <c r="D671" s="23"/>
      <c r="E671" s="91" t="s">
        <v>5</v>
      </c>
      <c r="F671" s="301">
        <f>SUM(F672:F673)</f>
        <v>8500</v>
      </c>
    </row>
    <row r="672" spans="1:6" ht="24" customHeight="1">
      <c r="A672" s="16"/>
      <c r="B672" s="67">
        <v>860</v>
      </c>
      <c r="C672" s="47"/>
      <c r="D672" s="2">
        <v>4131</v>
      </c>
      <c r="E672" s="45" t="s">
        <v>242</v>
      </c>
      <c r="F672" s="1">
        <v>2000</v>
      </c>
    </row>
    <row r="673" spans="1:6" ht="24" customHeight="1" thickBot="1">
      <c r="A673" s="331"/>
      <c r="B673" s="335">
        <v>435</v>
      </c>
      <c r="C673" s="338"/>
      <c r="D673" s="334">
        <v>4134</v>
      </c>
      <c r="E673" s="339" t="s">
        <v>25</v>
      </c>
      <c r="F673" s="423">
        <v>6500</v>
      </c>
    </row>
    <row r="674" spans="1:6" ht="28.5" customHeight="1">
      <c r="A674" s="16"/>
      <c r="B674" s="23"/>
      <c r="C674" s="85">
        <v>414</v>
      </c>
      <c r="D674" s="91"/>
      <c r="E674" s="315" t="s">
        <v>247</v>
      </c>
      <c r="F674" s="424">
        <f>SUM(F675:F676)</f>
        <v>18110</v>
      </c>
    </row>
    <row r="675" spans="1:6" ht="24" customHeight="1">
      <c r="A675" s="16"/>
      <c r="B675" s="4">
        <v>860</v>
      </c>
      <c r="C675" s="5"/>
      <c r="D675" s="2">
        <v>4143</v>
      </c>
      <c r="E675" s="45" t="s">
        <v>245</v>
      </c>
      <c r="F675" s="1">
        <v>1000</v>
      </c>
    </row>
    <row r="676" spans="1:6" ht="24" customHeight="1" thickBot="1">
      <c r="A676" s="331"/>
      <c r="B676" s="347">
        <v>860</v>
      </c>
      <c r="C676" s="343"/>
      <c r="D676" s="372">
        <v>4149</v>
      </c>
      <c r="E676" s="345" t="s">
        <v>246</v>
      </c>
      <c r="F676" s="423">
        <v>17110</v>
      </c>
    </row>
    <row r="677" spans="1:6" ht="30.75" customHeight="1" thickBot="1">
      <c r="A677" s="16"/>
      <c r="B677" s="466"/>
      <c r="C677" s="112">
        <v>419</v>
      </c>
      <c r="D677" s="467"/>
      <c r="E677" s="85" t="s">
        <v>139</v>
      </c>
      <c r="F677" s="426">
        <f>F678</f>
        <v>3000</v>
      </c>
    </row>
    <row r="678" spans="1:6" ht="24" customHeight="1" thickBot="1" thickTop="1">
      <c r="A678" s="16"/>
      <c r="B678" s="294">
        <v>411</v>
      </c>
      <c r="C678" s="79"/>
      <c r="D678" s="23">
        <v>4196</v>
      </c>
      <c r="E678" s="281" t="s">
        <v>254</v>
      </c>
      <c r="F678" s="7">
        <v>3000</v>
      </c>
    </row>
    <row r="679" spans="1:6" ht="30.75" customHeight="1" thickBot="1" thickTop="1">
      <c r="A679" s="475" t="s">
        <v>33</v>
      </c>
      <c r="B679" s="480"/>
      <c r="C679" s="480"/>
      <c r="D679" s="480"/>
      <c r="E679" s="485"/>
      <c r="F679" s="193">
        <f>F674+F668+F662+F677+F671</f>
        <v>124650</v>
      </c>
    </row>
    <row r="680" spans="1:7" ht="17.25" customHeight="1">
      <c r="A680" s="72"/>
      <c r="B680" s="111"/>
      <c r="C680" s="111"/>
      <c r="D680" s="111"/>
      <c r="E680" s="111"/>
      <c r="F680" s="171"/>
      <c r="G680" s="69"/>
    </row>
    <row r="681" spans="1:6" ht="6" customHeight="1" hidden="1" thickBot="1">
      <c r="A681" s="115"/>
      <c r="B681" s="116"/>
      <c r="C681" s="116"/>
      <c r="D681" s="116"/>
      <c r="E681" s="116"/>
      <c r="F681" s="194"/>
    </row>
    <row r="682" spans="1:7" ht="18" customHeight="1" thickBot="1">
      <c r="A682" s="104"/>
      <c r="B682" s="116"/>
      <c r="C682" s="116"/>
      <c r="D682" s="116"/>
      <c r="E682" s="116"/>
      <c r="F682" s="191"/>
      <c r="G682" s="69"/>
    </row>
    <row r="683" spans="1:6" ht="21.75" customHeight="1">
      <c r="A683" s="55" t="s">
        <v>61</v>
      </c>
      <c r="B683" s="56" t="s">
        <v>63</v>
      </c>
      <c r="C683" s="55" t="s">
        <v>28</v>
      </c>
      <c r="D683" s="57" t="s">
        <v>28</v>
      </c>
      <c r="E683" s="33" t="s">
        <v>60</v>
      </c>
      <c r="F683" s="34" t="s">
        <v>65</v>
      </c>
    </row>
    <row r="684" spans="1:6" ht="20.25" customHeight="1" thickBot="1">
      <c r="A684" s="58" t="s">
        <v>62</v>
      </c>
      <c r="B684" s="59" t="s">
        <v>62</v>
      </c>
      <c r="C684" s="58" t="s">
        <v>62</v>
      </c>
      <c r="D684" s="60" t="s">
        <v>62</v>
      </c>
      <c r="E684" s="37"/>
      <c r="F684" s="13">
        <v>2013</v>
      </c>
    </row>
    <row r="685" spans="1:6" ht="30" customHeight="1" thickBot="1">
      <c r="A685" s="110">
        <v>18</v>
      </c>
      <c r="B685" s="483" t="s">
        <v>103</v>
      </c>
      <c r="C685" s="478"/>
      <c r="D685" s="478"/>
      <c r="E685" s="478"/>
      <c r="F685" s="479"/>
    </row>
    <row r="686" spans="1:6" ht="26.25" customHeight="1">
      <c r="A686" s="16"/>
      <c r="B686" s="40"/>
      <c r="C686" s="47">
        <v>411</v>
      </c>
      <c r="D686" s="75"/>
      <c r="E686" s="397" t="s">
        <v>0</v>
      </c>
      <c r="F686" s="137">
        <f>F687+F688+F689+F690+F691</f>
        <v>567700</v>
      </c>
    </row>
    <row r="687" spans="1:6" ht="22.5" customHeight="1">
      <c r="A687" s="16"/>
      <c r="B687" s="4">
        <v>111</v>
      </c>
      <c r="C687" s="5"/>
      <c r="D687" s="23">
        <v>4111</v>
      </c>
      <c r="E687" s="27" t="s">
        <v>92</v>
      </c>
      <c r="F687" s="114">
        <v>335000</v>
      </c>
    </row>
    <row r="688" spans="1:6" ht="22.5" customHeight="1">
      <c r="A688" s="16"/>
      <c r="B688" s="4">
        <v>111</v>
      </c>
      <c r="C688" s="5"/>
      <c r="D688" s="2">
        <v>4112</v>
      </c>
      <c r="E688" s="3" t="s">
        <v>81</v>
      </c>
      <c r="F688" s="117">
        <v>45500</v>
      </c>
    </row>
    <row r="689" spans="1:6" ht="22.5" customHeight="1">
      <c r="A689" s="16"/>
      <c r="B689" s="61">
        <v>111</v>
      </c>
      <c r="C689" s="5"/>
      <c r="D689" s="2">
        <v>4113</v>
      </c>
      <c r="E689" s="63" t="s">
        <v>127</v>
      </c>
      <c r="F689" s="113">
        <v>122000</v>
      </c>
    </row>
    <row r="690" spans="1:6" ht="22.5" customHeight="1">
      <c r="A690" s="16"/>
      <c r="B690" s="61">
        <v>111</v>
      </c>
      <c r="C690" s="5"/>
      <c r="D690" s="40">
        <v>4114</v>
      </c>
      <c r="E690" s="3" t="s">
        <v>128</v>
      </c>
      <c r="F690" s="114">
        <v>58000</v>
      </c>
    </row>
    <row r="691" spans="1:6" ht="22.5" customHeight="1" thickBot="1">
      <c r="A691" s="331"/>
      <c r="B691" s="335">
        <v>111</v>
      </c>
      <c r="C691" s="338"/>
      <c r="D691" s="334">
        <v>4115</v>
      </c>
      <c r="E691" s="339" t="s">
        <v>74</v>
      </c>
      <c r="F691" s="427">
        <v>7200</v>
      </c>
    </row>
    <row r="692" spans="1:6" ht="28.5" customHeight="1">
      <c r="A692" s="16"/>
      <c r="B692" s="40"/>
      <c r="C692" s="47">
        <v>412</v>
      </c>
      <c r="D692" s="337"/>
      <c r="E692" s="315" t="s">
        <v>4</v>
      </c>
      <c r="F692" s="424">
        <f>F693+F694</f>
        <v>39500</v>
      </c>
    </row>
    <row r="693" spans="1:6" ht="22.5" customHeight="1">
      <c r="A693" s="16"/>
      <c r="B693" s="4">
        <v>111</v>
      </c>
      <c r="C693" s="5"/>
      <c r="D693" s="2">
        <v>4123</v>
      </c>
      <c r="E693" s="3" t="s">
        <v>83</v>
      </c>
      <c r="F693" s="113">
        <v>39000</v>
      </c>
    </row>
    <row r="694" spans="1:6" ht="22.5" customHeight="1" thickBot="1">
      <c r="A694" s="331"/>
      <c r="B694" s="335">
        <v>111</v>
      </c>
      <c r="C694" s="338"/>
      <c r="D694" s="334">
        <v>4127</v>
      </c>
      <c r="E694" s="339" t="s">
        <v>85</v>
      </c>
      <c r="F694" s="413">
        <v>500</v>
      </c>
    </row>
    <row r="695" spans="1:6" ht="22.5" customHeight="1">
      <c r="A695" s="16"/>
      <c r="B695" s="67"/>
      <c r="C695" s="85">
        <v>413</v>
      </c>
      <c r="D695" s="40"/>
      <c r="E695" s="91" t="s">
        <v>5</v>
      </c>
      <c r="F695" s="313">
        <f>SUM(F696:F697)</f>
        <v>4300</v>
      </c>
    </row>
    <row r="696" spans="1:6" ht="22.5" customHeight="1">
      <c r="A696" s="16"/>
      <c r="B696" s="4">
        <v>111</v>
      </c>
      <c r="C696" s="79"/>
      <c r="D696" s="2">
        <v>4131</v>
      </c>
      <c r="E696" s="45" t="s">
        <v>242</v>
      </c>
      <c r="F696" s="113">
        <v>3800</v>
      </c>
    </row>
    <row r="697" spans="1:6" ht="22.5" customHeight="1" thickBot="1">
      <c r="A697" s="331"/>
      <c r="B697" s="335">
        <v>111</v>
      </c>
      <c r="C697" s="343"/>
      <c r="D697" s="334">
        <v>4133</v>
      </c>
      <c r="E697" s="345" t="s">
        <v>243</v>
      </c>
      <c r="F697" s="428">
        <v>500</v>
      </c>
    </row>
    <row r="698" spans="1:6" ht="30" customHeight="1">
      <c r="A698" s="16"/>
      <c r="B698" s="67"/>
      <c r="C698" s="112">
        <v>414</v>
      </c>
      <c r="D698" s="91"/>
      <c r="E698" s="91" t="s">
        <v>247</v>
      </c>
      <c r="F698" s="424">
        <f>SUM(F699:F701)</f>
        <v>40080</v>
      </c>
    </row>
    <row r="699" spans="1:6" ht="22.5" customHeight="1">
      <c r="A699" s="16"/>
      <c r="B699" s="4">
        <v>111</v>
      </c>
      <c r="C699" s="85"/>
      <c r="D699" s="6">
        <v>4141</v>
      </c>
      <c r="E699" s="43" t="s">
        <v>249</v>
      </c>
      <c r="F699" s="206">
        <v>500</v>
      </c>
    </row>
    <row r="700" spans="1:6" ht="22.5" customHeight="1">
      <c r="A700" s="16"/>
      <c r="B700" s="4">
        <v>111</v>
      </c>
      <c r="C700" s="79"/>
      <c r="D700" s="2">
        <v>4143</v>
      </c>
      <c r="E700" s="45" t="s">
        <v>245</v>
      </c>
      <c r="F700" s="113">
        <v>4500</v>
      </c>
    </row>
    <row r="701" spans="1:6" ht="22.5" customHeight="1" thickBot="1">
      <c r="A701" s="16"/>
      <c r="B701" s="4">
        <v>111</v>
      </c>
      <c r="C701" s="79"/>
      <c r="D701" s="2">
        <v>4149</v>
      </c>
      <c r="E701" s="92" t="s">
        <v>246</v>
      </c>
      <c r="F701" s="118">
        <v>35080</v>
      </c>
    </row>
    <row r="702" spans="1:6" ht="22.5" customHeight="1" thickBot="1" thickTop="1">
      <c r="A702" s="475" t="s">
        <v>213</v>
      </c>
      <c r="B702" s="480"/>
      <c r="C702" s="480"/>
      <c r="D702" s="480"/>
      <c r="E702" s="485"/>
      <c r="F702" s="188">
        <f>F686+F692+F695+F698</f>
        <v>651580</v>
      </c>
    </row>
    <row r="703" spans="1:6" ht="42.75" customHeight="1" thickBot="1">
      <c r="A703" s="110">
        <v>19</v>
      </c>
      <c r="B703" s="483" t="s">
        <v>166</v>
      </c>
      <c r="C703" s="478"/>
      <c r="D703" s="478"/>
      <c r="E703" s="478"/>
      <c r="F703" s="479"/>
    </row>
    <row r="704" spans="1:6" ht="22.5" customHeight="1">
      <c r="A704" s="82"/>
      <c r="B704" s="23"/>
      <c r="C704" s="120">
        <v>411</v>
      </c>
      <c r="D704" s="75"/>
      <c r="E704" s="121" t="s">
        <v>0</v>
      </c>
      <c r="F704" s="137">
        <f>F705+F706+F707+F708+F709</f>
        <v>557100</v>
      </c>
    </row>
    <row r="705" spans="1:6" ht="22.5" customHeight="1">
      <c r="A705" s="16"/>
      <c r="B705" s="123">
        <v>660</v>
      </c>
      <c r="C705" s="5"/>
      <c r="D705" s="23">
        <v>4111</v>
      </c>
      <c r="E705" s="27" t="s">
        <v>92</v>
      </c>
      <c r="F705" s="7">
        <v>330000</v>
      </c>
    </row>
    <row r="706" spans="1:6" ht="22.5" customHeight="1">
      <c r="A706" s="16"/>
      <c r="B706" s="119">
        <v>660</v>
      </c>
      <c r="C706" s="5"/>
      <c r="D706" s="2">
        <v>4112</v>
      </c>
      <c r="E706" s="3" t="s">
        <v>81</v>
      </c>
      <c r="F706" s="65">
        <v>46500</v>
      </c>
    </row>
    <row r="707" spans="1:6" ht="22.5" customHeight="1">
      <c r="A707" s="16"/>
      <c r="B707" s="119">
        <v>660</v>
      </c>
      <c r="C707" s="5"/>
      <c r="D707" s="2">
        <v>4113</v>
      </c>
      <c r="E707" s="63" t="s">
        <v>127</v>
      </c>
      <c r="F707" s="1">
        <v>118000</v>
      </c>
    </row>
    <row r="708" spans="1:6" ht="22.5" customHeight="1">
      <c r="A708" s="16"/>
      <c r="B708" s="119">
        <v>660</v>
      </c>
      <c r="C708" s="5"/>
      <c r="D708" s="40">
        <v>4114</v>
      </c>
      <c r="E708" s="5" t="s">
        <v>128</v>
      </c>
      <c r="F708" s="7">
        <v>55400</v>
      </c>
    </row>
    <row r="709" spans="1:6" ht="22.5" customHeight="1" thickBot="1">
      <c r="A709" s="331"/>
      <c r="B709" s="429">
        <v>660</v>
      </c>
      <c r="C709" s="338"/>
      <c r="D709" s="334">
        <v>4115</v>
      </c>
      <c r="E709" s="339" t="s">
        <v>74</v>
      </c>
      <c r="F709" s="422">
        <v>7200</v>
      </c>
    </row>
    <row r="710" spans="1:6" ht="22.5" customHeight="1">
      <c r="A710" s="16"/>
      <c r="B710" s="40"/>
      <c r="C710" s="47">
        <v>412</v>
      </c>
      <c r="D710" s="337"/>
      <c r="E710" s="315" t="s">
        <v>4</v>
      </c>
      <c r="F710" s="424">
        <f>F711+F712</f>
        <v>26000</v>
      </c>
    </row>
    <row r="711" spans="1:7" s="5" customFormat="1" ht="22.5" customHeight="1">
      <c r="A711" s="16"/>
      <c r="B711" s="119">
        <v>660</v>
      </c>
      <c r="D711" s="2">
        <v>4123</v>
      </c>
      <c r="E711" s="3" t="s">
        <v>83</v>
      </c>
      <c r="F711" s="1">
        <v>25000</v>
      </c>
      <c r="G711" s="69"/>
    </row>
    <row r="712" spans="1:7" s="5" customFormat="1" ht="22.5" customHeight="1" thickBot="1">
      <c r="A712" s="331"/>
      <c r="B712" s="429">
        <v>660</v>
      </c>
      <c r="C712" s="338"/>
      <c r="D712" s="334">
        <v>4127</v>
      </c>
      <c r="E712" s="339" t="s">
        <v>85</v>
      </c>
      <c r="F712" s="423">
        <v>1000</v>
      </c>
      <c r="G712" s="69"/>
    </row>
    <row r="713" spans="1:6" ht="22.5" customHeight="1">
      <c r="A713" s="16"/>
      <c r="B713" s="123"/>
      <c r="C713" s="85">
        <v>413</v>
      </c>
      <c r="D713" s="40"/>
      <c r="E713" s="91" t="s">
        <v>5</v>
      </c>
      <c r="F713" s="301">
        <f>SUM(F714:F715)</f>
        <v>4900</v>
      </c>
    </row>
    <row r="714" spans="1:6" ht="22.5" customHeight="1">
      <c r="A714" s="16"/>
      <c r="B714" s="119">
        <v>660</v>
      </c>
      <c r="C714" s="79"/>
      <c r="D714" s="2">
        <v>4131</v>
      </c>
      <c r="E714" s="45" t="s">
        <v>242</v>
      </c>
      <c r="F714" s="108">
        <v>4500</v>
      </c>
    </row>
    <row r="715" spans="1:6" ht="22.5" customHeight="1" thickBot="1">
      <c r="A715" s="331"/>
      <c r="B715" s="429">
        <v>660</v>
      </c>
      <c r="C715" s="343"/>
      <c r="D715" s="334">
        <v>4133</v>
      </c>
      <c r="E715" s="345" t="s">
        <v>243</v>
      </c>
      <c r="F715" s="341">
        <v>400</v>
      </c>
    </row>
    <row r="716" spans="1:6" ht="27.75" customHeight="1">
      <c r="A716" s="16"/>
      <c r="B716" s="23"/>
      <c r="C716" s="85">
        <v>414</v>
      </c>
      <c r="D716" s="91"/>
      <c r="E716" s="91" t="s">
        <v>247</v>
      </c>
      <c r="F716" s="424">
        <f>SUM(F717:F719)</f>
        <v>184000</v>
      </c>
    </row>
    <row r="717" spans="1:6" ht="27" customHeight="1">
      <c r="A717" s="16"/>
      <c r="B717" s="119">
        <v>660</v>
      </c>
      <c r="C717" s="79"/>
      <c r="D717" s="6">
        <v>4141</v>
      </c>
      <c r="E717" s="45" t="s">
        <v>244</v>
      </c>
      <c r="F717" s="1">
        <v>2000</v>
      </c>
    </row>
    <row r="718" spans="1:6" ht="27" customHeight="1">
      <c r="A718" s="16"/>
      <c r="B718" s="119">
        <v>660</v>
      </c>
      <c r="C718" s="79"/>
      <c r="D718" s="2">
        <v>4143</v>
      </c>
      <c r="E718" s="45" t="s">
        <v>245</v>
      </c>
      <c r="F718" s="1">
        <v>5000</v>
      </c>
    </row>
    <row r="719" spans="1:6" ht="22.5" customHeight="1" thickBot="1">
      <c r="A719" s="331"/>
      <c r="B719" s="429">
        <v>660</v>
      </c>
      <c r="C719" s="343"/>
      <c r="D719" s="334">
        <v>4149</v>
      </c>
      <c r="E719" s="350" t="s">
        <v>246</v>
      </c>
      <c r="F719" s="425">
        <v>177000</v>
      </c>
    </row>
    <row r="720" spans="1:6" ht="31.5" customHeight="1">
      <c r="A720" s="16"/>
      <c r="B720" s="40"/>
      <c r="C720" s="47">
        <v>441</v>
      </c>
      <c r="D720" s="85"/>
      <c r="E720" s="373" t="s">
        <v>89</v>
      </c>
      <c r="F720" s="136">
        <f>F721</f>
        <v>5500</v>
      </c>
    </row>
    <row r="721" spans="1:6" ht="27" customHeight="1" thickBot="1">
      <c r="A721" s="94"/>
      <c r="B721" s="4">
        <v>111</v>
      </c>
      <c r="C721" s="5"/>
      <c r="D721" s="400">
        <v>4415</v>
      </c>
      <c r="E721" s="92" t="s">
        <v>235</v>
      </c>
      <c r="F721" s="403">
        <v>5500</v>
      </c>
    </row>
    <row r="722" spans="1:6" ht="40.5" customHeight="1" thickBot="1" thickTop="1">
      <c r="A722" s="475" t="s">
        <v>212</v>
      </c>
      <c r="B722" s="480"/>
      <c r="C722" s="480"/>
      <c r="D722" s="480"/>
      <c r="E722" s="485"/>
      <c r="F722" s="188">
        <f>F716+F710+F704+F720+F713</f>
        <v>777500</v>
      </c>
    </row>
    <row r="723" spans="1:6" ht="35.25" customHeight="1">
      <c r="A723" s="72"/>
      <c r="B723" s="111"/>
      <c r="C723" s="111"/>
      <c r="D723" s="111"/>
      <c r="E723" s="111"/>
      <c r="F723" s="171"/>
    </row>
    <row r="724" spans="1:7" ht="23.25" customHeight="1" thickBot="1">
      <c r="A724" s="72"/>
      <c r="B724" s="111"/>
      <c r="C724" s="111"/>
      <c r="D724" s="111"/>
      <c r="E724" s="111"/>
      <c r="F724" s="171"/>
      <c r="G724" s="69"/>
    </row>
    <row r="725" spans="1:6" ht="17.25" customHeight="1">
      <c r="A725" s="55" t="s">
        <v>61</v>
      </c>
      <c r="B725" s="56" t="s">
        <v>63</v>
      </c>
      <c r="C725" s="55" t="s">
        <v>28</v>
      </c>
      <c r="D725" s="57" t="s">
        <v>28</v>
      </c>
      <c r="E725" s="33" t="s">
        <v>60</v>
      </c>
      <c r="F725" s="34" t="s">
        <v>65</v>
      </c>
    </row>
    <row r="726" spans="1:6" ht="15" customHeight="1" thickBot="1">
      <c r="A726" s="58" t="s">
        <v>62</v>
      </c>
      <c r="B726" s="59" t="s">
        <v>62</v>
      </c>
      <c r="C726" s="58" t="s">
        <v>62</v>
      </c>
      <c r="D726" s="60" t="s">
        <v>62</v>
      </c>
      <c r="E726" s="37"/>
      <c r="F726" s="13">
        <v>2013</v>
      </c>
    </row>
    <row r="727" spans="1:6" ht="27.75" customHeight="1" thickBot="1">
      <c r="A727" s="76">
        <v>20</v>
      </c>
      <c r="B727" s="490" t="s">
        <v>160</v>
      </c>
      <c r="C727" s="487"/>
      <c r="D727" s="487"/>
      <c r="E727" s="487"/>
      <c r="F727" s="491"/>
    </row>
    <row r="728" spans="1:6" ht="18.75" customHeight="1">
      <c r="A728" s="16"/>
      <c r="B728" s="40"/>
      <c r="C728" s="47">
        <v>411</v>
      </c>
      <c r="D728" s="75"/>
      <c r="E728" s="397" t="s">
        <v>0</v>
      </c>
      <c r="F728" s="137">
        <f>F729+F730+F731+F732+F733</f>
        <v>497600</v>
      </c>
    </row>
    <row r="729" spans="1:6" ht="24" customHeight="1">
      <c r="A729" s="16"/>
      <c r="B729" s="119">
        <v>451</v>
      </c>
      <c r="C729" s="5"/>
      <c r="D729" s="23">
        <v>4111</v>
      </c>
      <c r="E729" s="27" t="s">
        <v>92</v>
      </c>
      <c r="F729" s="101">
        <v>296000</v>
      </c>
    </row>
    <row r="730" spans="1:6" ht="24" customHeight="1">
      <c r="A730" s="16"/>
      <c r="B730" s="119">
        <v>451</v>
      </c>
      <c r="C730" s="5"/>
      <c r="D730" s="2">
        <v>4112</v>
      </c>
      <c r="E730" s="3" t="s">
        <v>81</v>
      </c>
      <c r="F730" s="102">
        <v>40200</v>
      </c>
    </row>
    <row r="731" spans="1:6" ht="24" customHeight="1">
      <c r="A731" s="16"/>
      <c r="B731" s="119">
        <v>451</v>
      </c>
      <c r="C731" s="5"/>
      <c r="D731" s="2">
        <v>4113</v>
      </c>
      <c r="E731" s="63" t="s">
        <v>127</v>
      </c>
      <c r="F731" s="102">
        <v>106200</v>
      </c>
    </row>
    <row r="732" spans="1:6" ht="24" customHeight="1">
      <c r="A732" s="16"/>
      <c r="B732" s="119">
        <v>451</v>
      </c>
      <c r="C732" s="5"/>
      <c r="D732" s="40">
        <v>4114</v>
      </c>
      <c r="E732" s="5" t="s">
        <v>128</v>
      </c>
      <c r="F732" s="102">
        <v>49200</v>
      </c>
    </row>
    <row r="733" spans="1:6" ht="24" customHeight="1" thickBot="1">
      <c r="A733" s="331"/>
      <c r="B733" s="429">
        <v>451</v>
      </c>
      <c r="C733" s="338"/>
      <c r="D733" s="334">
        <v>4115</v>
      </c>
      <c r="E733" s="339" t="s">
        <v>74</v>
      </c>
      <c r="F733" s="430">
        <v>6000</v>
      </c>
    </row>
    <row r="734" spans="1:6" ht="21" customHeight="1">
      <c r="A734" s="16"/>
      <c r="B734" s="40"/>
      <c r="C734" s="47">
        <v>412</v>
      </c>
      <c r="D734" s="337"/>
      <c r="E734" s="315" t="s">
        <v>4</v>
      </c>
      <c r="F734" s="424">
        <f>F735+F736</f>
        <v>23000</v>
      </c>
    </row>
    <row r="735" spans="1:6" ht="24" customHeight="1">
      <c r="A735" s="16"/>
      <c r="B735" s="119">
        <v>451</v>
      </c>
      <c r="C735" s="5"/>
      <c r="D735" s="2">
        <v>4123</v>
      </c>
      <c r="E735" s="3" t="s">
        <v>83</v>
      </c>
      <c r="F735" s="102">
        <v>22000</v>
      </c>
    </row>
    <row r="736" spans="1:6" ht="24" customHeight="1" thickBot="1">
      <c r="A736" s="331"/>
      <c r="B736" s="429">
        <v>451</v>
      </c>
      <c r="C736" s="338"/>
      <c r="D736" s="334">
        <v>4127</v>
      </c>
      <c r="E736" s="339" t="s">
        <v>85</v>
      </c>
      <c r="F736" s="430">
        <v>1000</v>
      </c>
    </row>
    <row r="737" spans="1:6" ht="24" customHeight="1">
      <c r="A737" s="16"/>
      <c r="B737" s="123"/>
      <c r="C737" s="112">
        <v>413</v>
      </c>
      <c r="D737" s="40"/>
      <c r="E737" s="91" t="s">
        <v>5</v>
      </c>
      <c r="F737" s="301">
        <f>SUM(F738:F739)</f>
        <v>6700</v>
      </c>
    </row>
    <row r="738" spans="1:6" ht="24" customHeight="1">
      <c r="A738" s="16"/>
      <c r="B738" s="119">
        <v>451</v>
      </c>
      <c r="C738" s="122"/>
      <c r="D738" s="2">
        <v>4131</v>
      </c>
      <c r="E738" s="45" t="s">
        <v>242</v>
      </c>
      <c r="F738" s="1">
        <v>6000</v>
      </c>
    </row>
    <row r="739" spans="1:6" ht="24" customHeight="1" thickBot="1">
      <c r="A739" s="331"/>
      <c r="B739" s="429">
        <v>451</v>
      </c>
      <c r="C739" s="432"/>
      <c r="D739" s="334">
        <v>4133</v>
      </c>
      <c r="E739" s="345" t="s">
        <v>243</v>
      </c>
      <c r="F739" s="423">
        <v>700</v>
      </c>
    </row>
    <row r="740" spans="1:6" ht="18.75" customHeight="1">
      <c r="A740" s="16"/>
      <c r="B740" s="23"/>
      <c r="C740" s="85">
        <v>414</v>
      </c>
      <c r="D740" s="91"/>
      <c r="E740" s="431" t="s">
        <v>247</v>
      </c>
      <c r="F740" s="424">
        <f>F741+F742+F743+F744</f>
        <v>91000</v>
      </c>
    </row>
    <row r="741" spans="1:6" ht="24" customHeight="1">
      <c r="A741" s="16"/>
      <c r="B741" s="119">
        <v>451</v>
      </c>
      <c r="C741" s="79"/>
      <c r="D741" s="6">
        <v>4141</v>
      </c>
      <c r="E741" s="45" t="s">
        <v>244</v>
      </c>
      <c r="F741" s="1">
        <v>1000</v>
      </c>
    </row>
    <row r="742" spans="1:6" ht="24" customHeight="1">
      <c r="A742" s="16"/>
      <c r="B742" s="119">
        <v>451</v>
      </c>
      <c r="C742" s="79"/>
      <c r="D742" s="2">
        <v>4143</v>
      </c>
      <c r="E742" s="45" t="s">
        <v>245</v>
      </c>
      <c r="F742" s="1">
        <v>5000</v>
      </c>
    </row>
    <row r="743" spans="1:6" ht="24" customHeight="1">
      <c r="A743" s="16"/>
      <c r="B743" s="119">
        <v>451</v>
      </c>
      <c r="C743" s="79"/>
      <c r="D743" s="2">
        <v>4147</v>
      </c>
      <c r="E743" s="92" t="s">
        <v>250</v>
      </c>
      <c r="F743" s="1">
        <v>20000</v>
      </c>
    </row>
    <row r="744" spans="1:6" ht="24" customHeight="1" thickBot="1">
      <c r="A744" s="331"/>
      <c r="B744" s="429">
        <v>451</v>
      </c>
      <c r="C744" s="343"/>
      <c r="D744" s="334">
        <v>4149</v>
      </c>
      <c r="E744" s="350" t="s">
        <v>246</v>
      </c>
      <c r="F744" s="425">
        <v>65000</v>
      </c>
    </row>
    <row r="745" spans="1:6" ht="21" customHeight="1">
      <c r="A745" s="16"/>
      <c r="B745" s="40"/>
      <c r="C745" s="47">
        <v>441</v>
      </c>
      <c r="D745" s="91"/>
      <c r="E745" s="373" t="s">
        <v>89</v>
      </c>
      <c r="F745" s="136">
        <f>F746</f>
        <v>2300</v>
      </c>
    </row>
    <row r="746" spans="1:6" ht="18.75" customHeight="1" thickBot="1">
      <c r="A746" s="94"/>
      <c r="B746" s="4">
        <v>111</v>
      </c>
      <c r="C746" s="5"/>
      <c r="D746" s="23">
        <v>4415</v>
      </c>
      <c r="E746" s="92" t="s">
        <v>235</v>
      </c>
      <c r="F746" s="403">
        <v>2300</v>
      </c>
    </row>
    <row r="747" spans="1:6" ht="24" customHeight="1" thickBot="1" thickTop="1">
      <c r="A747" s="475" t="s">
        <v>24</v>
      </c>
      <c r="B747" s="480"/>
      <c r="C747" s="480"/>
      <c r="D747" s="480"/>
      <c r="E747" s="485"/>
      <c r="F747" s="188">
        <f>F740+F734+F728+F745+F737</f>
        <v>620600</v>
      </c>
    </row>
    <row r="748" spans="1:6" ht="24" customHeight="1">
      <c r="A748" s="74">
        <v>21</v>
      </c>
      <c r="B748" s="520" t="s">
        <v>161</v>
      </c>
      <c r="C748" s="521"/>
      <c r="D748" s="521"/>
      <c r="E748" s="521"/>
      <c r="F748" s="522"/>
    </row>
    <row r="749" spans="1:6" ht="24" customHeight="1">
      <c r="A749" s="16"/>
      <c r="B749" s="40"/>
      <c r="C749" s="47">
        <v>411</v>
      </c>
      <c r="D749" s="75"/>
      <c r="E749" s="41" t="s">
        <v>0</v>
      </c>
      <c r="F749" s="137">
        <f>F750+F751+F752+F753+F754</f>
        <v>924900</v>
      </c>
    </row>
    <row r="750" spans="1:7" ht="24" customHeight="1">
      <c r="A750" s="16"/>
      <c r="B750" s="119">
        <v>485</v>
      </c>
      <c r="C750" s="5"/>
      <c r="D750" s="2">
        <v>4111</v>
      </c>
      <c r="E750" s="3" t="s">
        <v>92</v>
      </c>
      <c r="F750" s="1">
        <v>550000</v>
      </c>
      <c r="G750" s="14" t="s">
        <v>236</v>
      </c>
    </row>
    <row r="751" spans="1:6" ht="24" customHeight="1">
      <c r="A751" s="16"/>
      <c r="B751" s="119">
        <v>485</v>
      </c>
      <c r="C751" s="5"/>
      <c r="D751" s="2">
        <v>4112</v>
      </c>
      <c r="E751" s="3" t="s">
        <v>81</v>
      </c>
      <c r="F751" s="65">
        <v>74000</v>
      </c>
    </row>
    <row r="752" spans="1:6" ht="24" customHeight="1">
      <c r="A752" s="16"/>
      <c r="B752" s="119">
        <v>485</v>
      </c>
      <c r="C752" s="5"/>
      <c r="D752" s="2">
        <v>4113</v>
      </c>
      <c r="E752" s="63" t="s">
        <v>127</v>
      </c>
      <c r="F752" s="1">
        <v>198000</v>
      </c>
    </row>
    <row r="753" spans="1:6" ht="24" customHeight="1">
      <c r="A753" s="16"/>
      <c r="B753" s="119">
        <v>485</v>
      </c>
      <c r="C753" s="5"/>
      <c r="D753" s="40">
        <v>4114</v>
      </c>
      <c r="E753" s="5" t="s">
        <v>128</v>
      </c>
      <c r="F753" s="7">
        <v>91500</v>
      </c>
    </row>
    <row r="754" spans="1:6" ht="24" customHeight="1" thickBot="1">
      <c r="A754" s="331"/>
      <c r="B754" s="429">
        <v>485</v>
      </c>
      <c r="C754" s="338"/>
      <c r="D754" s="334">
        <v>4115</v>
      </c>
      <c r="E754" s="339" t="s">
        <v>74</v>
      </c>
      <c r="F754" s="422">
        <v>11400</v>
      </c>
    </row>
    <row r="755" spans="1:7" s="5" customFormat="1" ht="24" customHeight="1">
      <c r="A755" s="16"/>
      <c r="B755" s="40"/>
      <c r="C755" s="47">
        <v>412</v>
      </c>
      <c r="D755" s="337"/>
      <c r="E755" s="315" t="s">
        <v>4</v>
      </c>
      <c r="F755" s="424">
        <f>F756+F757</f>
        <v>40500</v>
      </c>
      <c r="G755" s="69"/>
    </row>
    <row r="756" spans="1:7" s="5" customFormat="1" ht="24" customHeight="1">
      <c r="A756" s="82"/>
      <c r="B756" s="119">
        <v>485</v>
      </c>
      <c r="C756" s="79"/>
      <c r="D756" s="2">
        <v>4123</v>
      </c>
      <c r="E756" s="3" t="s">
        <v>83</v>
      </c>
      <c r="F756" s="1">
        <v>39500</v>
      </c>
      <c r="G756" s="69"/>
    </row>
    <row r="757" spans="1:7" s="5" customFormat="1" ht="24" customHeight="1" thickBot="1">
      <c r="A757" s="331"/>
      <c r="B757" s="429">
        <v>485</v>
      </c>
      <c r="C757" s="338"/>
      <c r="D757" s="334">
        <v>4127</v>
      </c>
      <c r="E757" s="339" t="s">
        <v>85</v>
      </c>
      <c r="F757" s="341">
        <v>1000</v>
      </c>
      <c r="G757" s="69"/>
    </row>
    <row r="758" spans="1:6" ht="24" customHeight="1">
      <c r="A758" s="16"/>
      <c r="B758" s="123"/>
      <c r="C758" s="85">
        <v>413</v>
      </c>
      <c r="D758" s="23"/>
      <c r="E758" s="91" t="s">
        <v>5</v>
      </c>
      <c r="F758" s="216">
        <f>SUM(F759:F760)</f>
        <v>7500</v>
      </c>
    </row>
    <row r="759" spans="1:6" ht="24" customHeight="1">
      <c r="A759" s="16"/>
      <c r="B759" s="119">
        <v>485</v>
      </c>
      <c r="C759" s="79"/>
      <c r="D759" s="2">
        <v>4131</v>
      </c>
      <c r="E759" s="45" t="s">
        <v>242</v>
      </c>
      <c r="F759" s="102">
        <v>7000</v>
      </c>
    </row>
    <row r="760" spans="1:6" ht="24" customHeight="1" thickBot="1">
      <c r="A760" s="331"/>
      <c r="B760" s="429">
        <v>485</v>
      </c>
      <c r="C760" s="343"/>
      <c r="D760" s="334">
        <v>4133</v>
      </c>
      <c r="E760" s="345" t="s">
        <v>243</v>
      </c>
      <c r="F760" s="430">
        <v>500</v>
      </c>
    </row>
    <row r="761" spans="1:6" ht="21" customHeight="1">
      <c r="A761" s="82"/>
      <c r="B761" s="128"/>
      <c r="C761" s="85">
        <v>413</v>
      </c>
      <c r="D761" s="91"/>
      <c r="E761" s="315" t="s">
        <v>247</v>
      </c>
      <c r="F761" s="424">
        <f>F762+F763+F764</f>
        <v>16000</v>
      </c>
    </row>
    <row r="762" spans="1:6" ht="24" customHeight="1">
      <c r="A762" s="16"/>
      <c r="B762" s="119">
        <v>485</v>
      </c>
      <c r="C762" s="79"/>
      <c r="D762" s="2">
        <v>4141</v>
      </c>
      <c r="E762" s="45" t="s">
        <v>244</v>
      </c>
      <c r="F762" s="1">
        <v>1000</v>
      </c>
    </row>
    <row r="763" spans="1:6" ht="24" customHeight="1">
      <c r="A763" s="16"/>
      <c r="B763" s="119">
        <v>485</v>
      </c>
      <c r="C763" s="5"/>
      <c r="D763" s="2">
        <v>4143</v>
      </c>
      <c r="E763" s="45" t="s">
        <v>245</v>
      </c>
      <c r="F763" s="1">
        <v>6000</v>
      </c>
    </row>
    <row r="764" spans="1:6" ht="24" customHeight="1" thickBot="1">
      <c r="A764" s="331"/>
      <c r="B764" s="429">
        <v>485</v>
      </c>
      <c r="C764" s="338"/>
      <c r="D764" s="334">
        <v>4149</v>
      </c>
      <c r="E764" s="345" t="s">
        <v>246</v>
      </c>
      <c r="F764" s="425">
        <v>9000</v>
      </c>
    </row>
    <row r="765" spans="1:6" ht="21.75" customHeight="1">
      <c r="A765" s="16"/>
      <c r="B765" s="23"/>
      <c r="C765" s="47">
        <v>417</v>
      </c>
      <c r="D765" s="93"/>
      <c r="E765" s="315" t="s">
        <v>252</v>
      </c>
      <c r="F765" s="303">
        <f>SUM(F766)</f>
        <v>9100</v>
      </c>
    </row>
    <row r="766" spans="1:6" ht="20.25" customHeight="1" thickBot="1">
      <c r="A766" s="331"/>
      <c r="B766" s="429">
        <v>485</v>
      </c>
      <c r="C766" s="333"/>
      <c r="D766" s="381">
        <v>4171</v>
      </c>
      <c r="E766" s="375" t="s">
        <v>251</v>
      </c>
      <c r="F766" s="433">
        <v>9100</v>
      </c>
    </row>
    <row r="767" spans="1:6" ht="24" customHeight="1">
      <c r="A767" s="16"/>
      <c r="B767" s="40"/>
      <c r="C767" s="47">
        <v>441</v>
      </c>
      <c r="D767" s="85"/>
      <c r="E767" s="109" t="s">
        <v>89</v>
      </c>
      <c r="F767" s="136">
        <f>F768</f>
        <v>2300</v>
      </c>
    </row>
    <row r="768" spans="1:6" ht="24" customHeight="1" thickBot="1">
      <c r="A768" s="94"/>
      <c r="B768" s="4">
        <v>111</v>
      </c>
      <c r="C768" s="5"/>
      <c r="D768" s="400">
        <v>4415</v>
      </c>
      <c r="E768" s="402" t="s">
        <v>235</v>
      </c>
      <c r="F768" s="403">
        <v>2300</v>
      </c>
    </row>
    <row r="769" spans="1:6" ht="24" customHeight="1" thickBot="1" thickTop="1">
      <c r="A769" s="475" t="s">
        <v>211</v>
      </c>
      <c r="B769" s="480"/>
      <c r="C769" s="480"/>
      <c r="D769" s="480"/>
      <c r="E769" s="485"/>
      <c r="F769" s="188">
        <f>F761+F755+F749+F767+F758+F765</f>
        <v>1000300</v>
      </c>
    </row>
    <row r="770" spans="1:6" ht="13.5" customHeight="1">
      <c r="A770" s="72"/>
      <c r="B770" s="111"/>
      <c r="C770" s="111"/>
      <c r="D770" s="111"/>
      <c r="E770" s="111"/>
      <c r="F770" s="171"/>
    </row>
    <row r="771" spans="1:6" ht="15" customHeight="1" thickBot="1">
      <c r="A771" s="72"/>
      <c r="B771" s="111"/>
      <c r="C771" s="111"/>
      <c r="D771" s="111"/>
      <c r="E771" s="111"/>
      <c r="F771" s="171"/>
    </row>
    <row r="772" spans="1:6" ht="15" customHeight="1">
      <c r="A772" s="55" t="s">
        <v>61</v>
      </c>
      <c r="B772" s="56" t="s">
        <v>63</v>
      </c>
      <c r="C772" s="55" t="s">
        <v>28</v>
      </c>
      <c r="D772" s="57" t="s">
        <v>28</v>
      </c>
      <c r="E772" s="33" t="s">
        <v>60</v>
      </c>
      <c r="F772" s="34" t="s">
        <v>65</v>
      </c>
    </row>
    <row r="773" spans="1:6" ht="15" customHeight="1" thickBot="1">
      <c r="A773" s="58" t="s">
        <v>62</v>
      </c>
      <c r="B773" s="59" t="s">
        <v>62</v>
      </c>
      <c r="C773" s="58" t="s">
        <v>62</v>
      </c>
      <c r="D773" s="60" t="s">
        <v>62</v>
      </c>
      <c r="E773" s="37"/>
      <c r="F773" s="13">
        <v>2013</v>
      </c>
    </row>
    <row r="774" spans="1:6" ht="19.5" customHeight="1" thickBot="1">
      <c r="A774" s="110">
        <v>22</v>
      </c>
      <c r="B774" s="487" t="s">
        <v>153</v>
      </c>
      <c r="C774" s="488"/>
      <c r="D774" s="488"/>
      <c r="E774" s="488"/>
      <c r="F774" s="489"/>
    </row>
    <row r="775" spans="1:6" ht="21.75" customHeight="1">
      <c r="A775" s="16"/>
      <c r="B775" s="40"/>
      <c r="C775" s="47">
        <v>411</v>
      </c>
      <c r="D775" s="75"/>
      <c r="E775" s="66" t="s">
        <v>0</v>
      </c>
      <c r="F775" s="137">
        <f>F776+F777+F778+F779+F780</f>
        <v>898600</v>
      </c>
    </row>
    <row r="776" spans="1:6" ht="21.75" customHeight="1">
      <c r="A776" s="16"/>
      <c r="B776" s="119">
        <v>133</v>
      </c>
      <c r="C776" s="5"/>
      <c r="D776" s="23">
        <v>4111</v>
      </c>
      <c r="E776" s="27" t="s">
        <v>92</v>
      </c>
      <c r="F776" s="7">
        <v>535000</v>
      </c>
    </row>
    <row r="777" spans="1:6" ht="21.75" customHeight="1">
      <c r="A777" s="16"/>
      <c r="B777" s="119">
        <v>133</v>
      </c>
      <c r="C777" s="5"/>
      <c r="D777" s="2">
        <v>4112</v>
      </c>
      <c r="E777" s="3" t="s">
        <v>81</v>
      </c>
      <c r="F777" s="1">
        <v>72000</v>
      </c>
    </row>
    <row r="778" spans="1:6" ht="21.75" customHeight="1">
      <c r="A778" s="16"/>
      <c r="B778" s="119">
        <v>133</v>
      </c>
      <c r="C778" s="5"/>
      <c r="D778" s="2">
        <v>4113</v>
      </c>
      <c r="E778" s="3" t="s">
        <v>127</v>
      </c>
      <c r="F778" s="1">
        <v>190000</v>
      </c>
    </row>
    <row r="779" spans="1:6" ht="21.75" customHeight="1">
      <c r="A779" s="16"/>
      <c r="B779" s="119">
        <v>133</v>
      </c>
      <c r="C779" s="5"/>
      <c r="D779" s="2">
        <v>4114</v>
      </c>
      <c r="E779" s="3" t="s">
        <v>128</v>
      </c>
      <c r="F779" s="1">
        <v>90800</v>
      </c>
    </row>
    <row r="780" spans="1:6" ht="21.75" customHeight="1" thickBot="1">
      <c r="A780" s="331"/>
      <c r="B780" s="429">
        <v>133</v>
      </c>
      <c r="C780" s="338"/>
      <c r="D780" s="334">
        <v>4115</v>
      </c>
      <c r="E780" s="339" t="s">
        <v>74</v>
      </c>
      <c r="F780" s="423">
        <v>10800</v>
      </c>
    </row>
    <row r="781" spans="1:6" ht="21.75" customHeight="1">
      <c r="A781" s="16"/>
      <c r="B781" s="40"/>
      <c r="C781" s="47">
        <v>412</v>
      </c>
      <c r="D781" s="337"/>
      <c r="E781" s="315" t="s">
        <v>4</v>
      </c>
      <c r="F781" s="424">
        <f>F782+F783</f>
        <v>57000</v>
      </c>
    </row>
    <row r="782" spans="1:6" ht="21.75" customHeight="1">
      <c r="A782" s="16"/>
      <c r="B782" s="119">
        <v>133</v>
      </c>
      <c r="C782" s="5"/>
      <c r="D782" s="2">
        <v>4123</v>
      </c>
      <c r="E782" s="3" t="s">
        <v>83</v>
      </c>
      <c r="F782" s="1">
        <v>56000</v>
      </c>
    </row>
    <row r="783" spans="1:6" ht="21.75" customHeight="1" thickBot="1">
      <c r="A783" s="331"/>
      <c r="B783" s="429">
        <v>133</v>
      </c>
      <c r="C783" s="338"/>
      <c r="D783" s="334">
        <v>4127</v>
      </c>
      <c r="E783" s="339" t="s">
        <v>85</v>
      </c>
      <c r="F783" s="341">
        <v>1000</v>
      </c>
    </row>
    <row r="784" spans="1:6" ht="21.75" customHeight="1">
      <c r="A784" s="16"/>
      <c r="B784" s="123"/>
      <c r="C784" s="112">
        <v>413</v>
      </c>
      <c r="D784" s="23"/>
      <c r="E784" s="91" t="s">
        <v>5</v>
      </c>
      <c r="F784" s="301">
        <f>SUM(F785:F788)</f>
        <v>586000</v>
      </c>
    </row>
    <row r="785" spans="1:6" ht="21.75" customHeight="1">
      <c r="A785" s="16"/>
      <c r="B785" s="119">
        <v>133</v>
      </c>
      <c r="C785" s="122"/>
      <c r="D785" s="2">
        <v>4131</v>
      </c>
      <c r="E785" s="45" t="s">
        <v>242</v>
      </c>
      <c r="F785" s="68">
        <v>37500</v>
      </c>
    </row>
    <row r="786" spans="1:6" ht="21.75" customHeight="1">
      <c r="A786" s="16"/>
      <c r="B786" s="123">
        <v>133</v>
      </c>
      <c r="C786" s="122"/>
      <c r="D786" s="23">
        <v>4133</v>
      </c>
      <c r="E786" s="45" t="s">
        <v>243</v>
      </c>
      <c r="F786" s="68">
        <v>6500</v>
      </c>
    </row>
    <row r="787" spans="1:6" ht="21.75" customHeight="1">
      <c r="A787" s="16"/>
      <c r="B787" s="123">
        <v>435</v>
      </c>
      <c r="C787" s="122"/>
      <c r="D787" s="23">
        <v>4134</v>
      </c>
      <c r="E787" s="45" t="s">
        <v>277</v>
      </c>
      <c r="F787" s="1">
        <v>250000</v>
      </c>
    </row>
    <row r="788" spans="1:6" ht="21.75" customHeight="1" thickBot="1">
      <c r="A788" s="331"/>
      <c r="B788" s="434">
        <v>434</v>
      </c>
      <c r="C788" s="432"/>
      <c r="D788" s="332">
        <v>4135</v>
      </c>
      <c r="E788" s="345" t="s">
        <v>248</v>
      </c>
      <c r="F788" s="423">
        <v>292000</v>
      </c>
    </row>
    <row r="789" spans="1:7" ht="21.75" customHeight="1">
      <c r="A789" s="16"/>
      <c r="B789" s="40"/>
      <c r="C789" s="112">
        <v>414</v>
      </c>
      <c r="D789" s="91"/>
      <c r="E789" s="91" t="s">
        <v>247</v>
      </c>
      <c r="F789" s="424">
        <f>F790+F791+F792</f>
        <v>72500</v>
      </c>
      <c r="G789" s="124"/>
    </row>
    <row r="790" spans="1:6" ht="21.75" customHeight="1">
      <c r="A790" s="16"/>
      <c r="B790" s="119">
        <v>133</v>
      </c>
      <c r="C790" s="122"/>
      <c r="D790" s="2">
        <v>4141</v>
      </c>
      <c r="E790" s="45" t="s">
        <v>249</v>
      </c>
      <c r="F790" s="1">
        <v>2000</v>
      </c>
    </row>
    <row r="791" spans="1:7" ht="21.75" customHeight="1">
      <c r="A791" s="16"/>
      <c r="B791" s="123">
        <v>133</v>
      </c>
      <c r="C791" s="122"/>
      <c r="D791" s="23">
        <v>4143</v>
      </c>
      <c r="E791" s="45" t="s">
        <v>245</v>
      </c>
      <c r="F791" s="1">
        <v>25500</v>
      </c>
      <c r="G791" s="69"/>
    </row>
    <row r="792" spans="1:6" ht="21.75" customHeight="1" thickBot="1">
      <c r="A792" s="331"/>
      <c r="B792" s="429">
        <v>133</v>
      </c>
      <c r="C792" s="432"/>
      <c r="D792" s="334">
        <v>4149</v>
      </c>
      <c r="E792" s="345" t="s">
        <v>246</v>
      </c>
      <c r="F792" s="425">
        <v>45000</v>
      </c>
    </row>
    <row r="793" spans="1:6" ht="17.25" customHeight="1">
      <c r="A793" s="16"/>
      <c r="B793" s="40"/>
      <c r="C793" s="47">
        <v>415</v>
      </c>
      <c r="D793" s="128"/>
      <c r="E793" s="91" t="s">
        <v>135</v>
      </c>
      <c r="F793" s="303">
        <f>F794+F795</f>
        <v>230000</v>
      </c>
    </row>
    <row r="794" spans="1:6" ht="21.75" customHeight="1">
      <c r="A794" s="16"/>
      <c r="B794" s="119">
        <v>411</v>
      </c>
      <c r="C794" s="47"/>
      <c r="D794" s="2">
        <v>4152</v>
      </c>
      <c r="E794" s="282" t="s">
        <v>229</v>
      </c>
      <c r="F794" s="7">
        <v>130000</v>
      </c>
    </row>
    <row r="795" spans="1:6" ht="21.75" customHeight="1" thickBot="1">
      <c r="A795" s="331"/>
      <c r="B795" s="434">
        <v>411</v>
      </c>
      <c r="C795" s="435"/>
      <c r="D795" s="334">
        <v>4154</v>
      </c>
      <c r="E795" s="436" t="s">
        <v>183</v>
      </c>
      <c r="F795" s="423">
        <v>100000</v>
      </c>
    </row>
    <row r="796" spans="1:6" ht="21.75" customHeight="1">
      <c r="A796" s="16"/>
      <c r="B796" s="419"/>
      <c r="C796" s="112">
        <v>419</v>
      </c>
      <c r="D796" s="420"/>
      <c r="E796" s="91" t="s">
        <v>139</v>
      </c>
      <c r="F796" s="136">
        <f>F798+F797</f>
        <v>105000</v>
      </c>
    </row>
    <row r="797" spans="1:6" ht="21.75" customHeight="1">
      <c r="A797" s="16"/>
      <c r="B797" s="123">
        <v>411</v>
      </c>
      <c r="C797" s="47"/>
      <c r="D797" s="128">
        <v>4194</v>
      </c>
      <c r="E797" s="304" t="s">
        <v>253</v>
      </c>
      <c r="F797" s="108">
        <v>40000</v>
      </c>
    </row>
    <row r="798" spans="1:6" ht="27" customHeight="1" thickBot="1">
      <c r="A798" s="16"/>
      <c r="B798" s="125">
        <v>411</v>
      </c>
      <c r="C798" s="79"/>
      <c r="D798" s="23">
        <v>4196</v>
      </c>
      <c r="E798" s="126" t="s">
        <v>254</v>
      </c>
      <c r="F798" s="1">
        <v>65000</v>
      </c>
    </row>
    <row r="799" spans="1:6" ht="21.75" customHeight="1" thickBot="1" thickTop="1">
      <c r="A799" s="475" t="s">
        <v>48</v>
      </c>
      <c r="B799" s="480"/>
      <c r="C799" s="480"/>
      <c r="D799" s="480"/>
      <c r="E799" s="485"/>
      <c r="F799" s="188">
        <f>F796+F793+F789+F781+F775+F784</f>
        <v>1949100</v>
      </c>
    </row>
    <row r="800" spans="1:6" ht="21.75" customHeight="1" thickBot="1">
      <c r="A800" s="110">
        <v>23</v>
      </c>
      <c r="B800" s="483" t="s">
        <v>106</v>
      </c>
      <c r="C800" s="478"/>
      <c r="D800" s="478"/>
      <c r="E800" s="478"/>
      <c r="F800" s="479"/>
    </row>
    <row r="801" spans="1:6" ht="21.75" customHeight="1">
      <c r="A801" s="16"/>
      <c r="B801" s="40"/>
      <c r="C801" s="47">
        <v>411</v>
      </c>
      <c r="D801" s="75"/>
      <c r="E801" s="397" t="s">
        <v>0</v>
      </c>
      <c r="F801" s="137">
        <f>F802+F803+F804+F805+F806</f>
        <v>348500</v>
      </c>
    </row>
    <row r="802" spans="1:6" ht="21.75" customHeight="1">
      <c r="A802" s="16"/>
      <c r="B802" s="4">
        <v>133</v>
      </c>
      <c r="C802" s="5"/>
      <c r="D802" s="23">
        <v>4111</v>
      </c>
      <c r="E802" s="27" t="s">
        <v>92</v>
      </c>
      <c r="F802" s="7">
        <v>210000</v>
      </c>
    </row>
    <row r="803" spans="1:6" ht="21.75" customHeight="1">
      <c r="A803" s="16"/>
      <c r="B803" s="4">
        <v>133</v>
      </c>
      <c r="C803" s="5"/>
      <c r="D803" s="2">
        <v>4112</v>
      </c>
      <c r="E803" s="3" t="s">
        <v>81</v>
      </c>
      <c r="F803" s="65">
        <v>23000</v>
      </c>
    </row>
    <row r="804" spans="1:6" ht="21.75" customHeight="1">
      <c r="A804" s="16"/>
      <c r="B804" s="4">
        <v>133</v>
      </c>
      <c r="C804" s="5"/>
      <c r="D804" s="2">
        <v>4113</v>
      </c>
      <c r="E804" s="63" t="s">
        <v>127</v>
      </c>
      <c r="F804" s="1">
        <v>75200</v>
      </c>
    </row>
    <row r="805" spans="1:6" ht="21.75" customHeight="1">
      <c r="A805" s="16"/>
      <c r="B805" s="4">
        <v>133</v>
      </c>
      <c r="C805" s="5"/>
      <c r="D805" s="40">
        <v>4114</v>
      </c>
      <c r="E805" s="5" t="s">
        <v>128</v>
      </c>
      <c r="F805" s="7">
        <v>35500</v>
      </c>
    </row>
    <row r="806" spans="1:6" ht="21.75" customHeight="1" thickBot="1">
      <c r="A806" s="331"/>
      <c r="B806" s="335">
        <v>133</v>
      </c>
      <c r="C806" s="338"/>
      <c r="D806" s="334">
        <v>4115</v>
      </c>
      <c r="E806" s="339" t="s">
        <v>74</v>
      </c>
      <c r="F806" s="422">
        <v>4800</v>
      </c>
    </row>
    <row r="807" spans="1:6" ht="21.75" customHeight="1">
      <c r="A807" s="16"/>
      <c r="B807" s="23"/>
      <c r="C807" s="47">
        <v>412</v>
      </c>
      <c r="D807" s="337"/>
      <c r="E807" s="306" t="s">
        <v>4</v>
      </c>
      <c r="F807" s="424">
        <f>F808+F809</f>
        <v>16000</v>
      </c>
    </row>
    <row r="808" spans="1:6" ht="21.75" customHeight="1">
      <c r="A808" s="16"/>
      <c r="B808" s="4">
        <v>133</v>
      </c>
      <c r="C808" s="5"/>
      <c r="D808" s="2">
        <v>4123</v>
      </c>
      <c r="E808" s="24" t="s">
        <v>83</v>
      </c>
      <c r="F808" s="1">
        <v>15000</v>
      </c>
    </row>
    <row r="809" spans="1:6" ht="21.75" customHeight="1" thickBot="1">
      <c r="A809" s="331"/>
      <c r="B809" s="335">
        <v>133</v>
      </c>
      <c r="C809" s="338"/>
      <c r="D809" s="334">
        <v>4127</v>
      </c>
      <c r="E809" s="437" t="s">
        <v>85</v>
      </c>
      <c r="F809" s="423">
        <v>1000</v>
      </c>
    </row>
    <row r="810" spans="1:7" ht="21.75" customHeight="1">
      <c r="A810" s="16"/>
      <c r="B810" s="67"/>
      <c r="C810" s="85">
        <v>413</v>
      </c>
      <c r="D810" s="40"/>
      <c r="E810" s="91" t="s">
        <v>5</v>
      </c>
      <c r="F810" s="301">
        <f>SUM(F811:F812)</f>
        <v>4000</v>
      </c>
      <c r="G810" s="69"/>
    </row>
    <row r="811" spans="1:7" ht="21.75" customHeight="1">
      <c r="A811" s="16"/>
      <c r="B811" s="4">
        <v>133</v>
      </c>
      <c r="C811" s="79"/>
      <c r="D811" s="2">
        <v>4131</v>
      </c>
      <c r="E811" s="45" t="s">
        <v>242</v>
      </c>
      <c r="F811" s="1">
        <v>3200</v>
      </c>
      <c r="G811" s="69"/>
    </row>
    <row r="812" spans="1:7" ht="21.75" customHeight="1" thickBot="1">
      <c r="A812" s="331"/>
      <c r="B812" s="335">
        <v>133</v>
      </c>
      <c r="C812" s="343"/>
      <c r="D812" s="334">
        <v>4133</v>
      </c>
      <c r="E812" s="345" t="s">
        <v>243</v>
      </c>
      <c r="F812" s="423">
        <v>800</v>
      </c>
      <c r="G812" s="69"/>
    </row>
    <row r="813" spans="1:6" ht="21.75" customHeight="1">
      <c r="A813" s="16"/>
      <c r="B813" s="23"/>
      <c r="C813" s="85">
        <v>414</v>
      </c>
      <c r="D813" s="91"/>
      <c r="E813" s="306" t="s">
        <v>247</v>
      </c>
      <c r="F813" s="424">
        <f>F814+F815+F816+F817</f>
        <v>95000</v>
      </c>
    </row>
    <row r="814" spans="1:7" ht="21.75" customHeight="1">
      <c r="A814" s="16"/>
      <c r="B814" s="4">
        <v>133</v>
      </c>
      <c r="C814" s="79"/>
      <c r="D814" s="6">
        <v>4141</v>
      </c>
      <c r="E814" s="45" t="s">
        <v>244</v>
      </c>
      <c r="F814" s="1">
        <v>1000</v>
      </c>
      <c r="G814" s="69"/>
    </row>
    <row r="815" spans="1:7" ht="21.75" customHeight="1">
      <c r="A815" s="16"/>
      <c r="B815" s="4">
        <v>133</v>
      </c>
      <c r="C815" s="79"/>
      <c r="D815" s="2">
        <v>4143</v>
      </c>
      <c r="E815" s="45" t="s">
        <v>255</v>
      </c>
      <c r="F815" s="1">
        <v>3000</v>
      </c>
      <c r="G815" s="69"/>
    </row>
    <row r="816" spans="1:7" ht="21.75" customHeight="1">
      <c r="A816" s="16"/>
      <c r="B816" s="4">
        <v>133</v>
      </c>
      <c r="C816" s="79"/>
      <c r="D816" s="2">
        <v>4146</v>
      </c>
      <c r="E816" s="92" t="s">
        <v>256</v>
      </c>
      <c r="F816" s="1">
        <v>78000</v>
      </c>
      <c r="G816" s="69"/>
    </row>
    <row r="817" spans="1:7" ht="17.25" customHeight="1" thickBot="1">
      <c r="A817" s="331"/>
      <c r="B817" s="335">
        <v>133</v>
      </c>
      <c r="C817" s="343"/>
      <c r="D817" s="334">
        <v>4149</v>
      </c>
      <c r="E817" s="350" t="s">
        <v>246</v>
      </c>
      <c r="F817" s="423">
        <v>13000</v>
      </c>
      <c r="G817" s="69"/>
    </row>
    <row r="818" spans="1:6" ht="21.75" customHeight="1">
      <c r="A818" s="16"/>
      <c r="B818" s="40"/>
      <c r="C818" s="47">
        <v>441</v>
      </c>
      <c r="D818" s="91"/>
      <c r="E818" s="109" t="s">
        <v>89</v>
      </c>
      <c r="F818" s="136">
        <f>F819</f>
        <v>1500</v>
      </c>
    </row>
    <row r="819" spans="1:6" ht="16.5" customHeight="1" thickBot="1">
      <c r="A819" s="94"/>
      <c r="B819" s="4">
        <v>111</v>
      </c>
      <c r="C819" s="5"/>
      <c r="D819" s="23">
        <v>4415</v>
      </c>
      <c r="E819" s="402" t="s">
        <v>235</v>
      </c>
      <c r="F819" s="403">
        <v>1500</v>
      </c>
    </row>
    <row r="820" spans="1:7" ht="21.75" customHeight="1" thickBot="1" thickTop="1">
      <c r="A820" s="475" t="s">
        <v>210</v>
      </c>
      <c r="B820" s="480"/>
      <c r="C820" s="480"/>
      <c r="D820" s="480"/>
      <c r="E820" s="485"/>
      <c r="F820" s="188">
        <f>F813+F807+F801+F818+F810</f>
        <v>465000</v>
      </c>
      <c r="G820" s="124"/>
    </row>
    <row r="821" spans="1:7" ht="9.75" customHeight="1">
      <c r="A821" s="72"/>
      <c r="B821" s="111"/>
      <c r="C821" s="111"/>
      <c r="D821" s="111"/>
      <c r="E821" s="111"/>
      <c r="F821" s="171"/>
      <c r="G821" s="69"/>
    </row>
    <row r="822" spans="1:7" ht="12" customHeight="1" thickBot="1">
      <c r="A822" s="72"/>
      <c r="B822" s="111"/>
      <c r="C822" s="111"/>
      <c r="D822" s="111"/>
      <c r="E822" s="111"/>
      <c r="F822" s="171"/>
      <c r="G822" s="69"/>
    </row>
    <row r="823" spans="1:7" ht="15.75" customHeight="1" hidden="1" thickBot="1">
      <c r="A823" s="169"/>
      <c r="B823" s="166"/>
      <c r="C823" s="166"/>
      <c r="D823" s="166"/>
      <c r="E823" s="166"/>
      <c r="F823" s="192"/>
      <c r="G823" s="69"/>
    </row>
    <row r="824" spans="1:6" ht="17.25" customHeight="1">
      <c r="A824" s="55" t="s">
        <v>61</v>
      </c>
      <c r="B824" s="56" t="s">
        <v>63</v>
      </c>
      <c r="C824" s="55" t="s">
        <v>28</v>
      </c>
      <c r="D824" s="57" t="s">
        <v>28</v>
      </c>
      <c r="E824" s="33" t="s">
        <v>60</v>
      </c>
      <c r="F824" s="34" t="s">
        <v>65</v>
      </c>
    </row>
    <row r="825" spans="1:6" ht="15" customHeight="1" thickBot="1">
      <c r="A825" s="58" t="s">
        <v>62</v>
      </c>
      <c r="B825" s="59" t="s">
        <v>62</v>
      </c>
      <c r="C825" s="58" t="s">
        <v>62</v>
      </c>
      <c r="D825" s="60" t="s">
        <v>62</v>
      </c>
      <c r="E825" s="37"/>
      <c r="F825" s="13">
        <v>2013</v>
      </c>
    </row>
    <row r="826" spans="1:6" ht="27.75" customHeight="1" thickBot="1">
      <c r="A826" s="100">
        <v>24</v>
      </c>
      <c r="B826" s="490" t="s">
        <v>107</v>
      </c>
      <c r="C826" s="488"/>
      <c r="D826" s="488"/>
      <c r="E826" s="488"/>
      <c r="F826" s="489"/>
    </row>
    <row r="827" spans="1:6" ht="22.5" customHeight="1">
      <c r="A827" s="16"/>
      <c r="B827" s="40"/>
      <c r="C827" s="47">
        <v>411</v>
      </c>
      <c r="D827" s="75"/>
      <c r="E827" s="353" t="s">
        <v>0</v>
      </c>
      <c r="F827" s="137">
        <f>F828+F829+F830+F831+F832</f>
        <v>202000</v>
      </c>
    </row>
    <row r="828" spans="1:6" ht="22.5" customHeight="1">
      <c r="A828" s="16"/>
      <c r="B828" s="4">
        <v>133</v>
      </c>
      <c r="C828" s="5"/>
      <c r="D828" s="23">
        <v>4111</v>
      </c>
      <c r="E828" s="27" t="s">
        <v>92</v>
      </c>
      <c r="F828" s="7">
        <v>118000</v>
      </c>
    </row>
    <row r="829" spans="1:6" ht="22.5" customHeight="1">
      <c r="A829" s="16"/>
      <c r="B829" s="4">
        <v>133</v>
      </c>
      <c r="C829" s="5"/>
      <c r="D829" s="2">
        <v>4112</v>
      </c>
      <c r="E829" s="3" t="s">
        <v>81</v>
      </c>
      <c r="F829" s="65">
        <v>16500</v>
      </c>
    </row>
    <row r="830" spans="1:6" ht="22.5" customHeight="1">
      <c r="A830" s="16"/>
      <c r="B830" s="4">
        <v>133</v>
      </c>
      <c r="C830" s="5"/>
      <c r="D830" s="2">
        <v>4113</v>
      </c>
      <c r="E830" s="63" t="s">
        <v>127</v>
      </c>
      <c r="F830" s="1">
        <v>43500</v>
      </c>
    </row>
    <row r="831" spans="1:6" ht="22.5" customHeight="1">
      <c r="A831" s="16"/>
      <c r="B831" s="4">
        <v>133</v>
      </c>
      <c r="C831" s="5"/>
      <c r="D831" s="40">
        <v>4114</v>
      </c>
      <c r="E831" s="5" t="s">
        <v>128</v>
      </c>
      <c r="F831" s="7">
        <v>21000</v>
      </c>
    </row>
    <row r="832" spans="1:6" ht="22.5" customHeight="1" thickBot="1">
      <c r="A832" s="331"/>
      <c r="B832" s="335">
        <v>133</v>
      </c>
      <c r="C832" s="338"/>
      <c r="D832" s="334">
        <v>4115</v>
      </c>
      <c r="E832" s="339" t="s">
        <v>74</v>
      </c>
      <c r="F832" s="422">
        <v>3000</v>
      </c>
    </row>
    <row r="833" spans="1:6" ht="22.5" customHeight="1">
      <c r="A833" s="82"/>
      <c r="B833" s="128"/>
      <c r="C833" s="85">
        <v>412</v>
      </c>
      <c r="D833" s="337"/>
      <c r="E833" s="431" t="s">
        <v>4</v>
      </c>
      <c r="F833" s="424">
        <f>F834+F835</f>
        <v>10000</v>
      </c>
    </row>
    <row r="834" spans="1:6" ht="22.5" customHeight="1">
      <c r="A834" s="16"/>
      <c r="B834" s="4">
        <v>133</v>
      </c>
      <c r="C834" s="5"/>
      <c r="D834" s="2">
        <v>4123</v>
      </c>
      <c r="E834" s="24" t="s">
        <v>83</v>
      </c>
      <c r="F834" s="1">
        <v>9000</v>
      </c>
    </row>
    <row r="835" spans="1:6" ht="22.5" customHeight="1" thickBot="1">
      <c r="A835" s="331" t="s">
        <v>59</v>
      </c>
      <c r="B835" s="335">
        <v>133</v>
      </c>
      <c r="C835" s="338"/>
      <c r="D835" s="334">
        <v>4127</v>
      </c>
      <c r="E835" s="437" t="s">
        <v>85</v>
      </c>
      <c r="F835" s="423">
        <v>1000</v>
      </c>
    </row>
    <row r="836" spans="1:6" ht="22.5" customHeight="1">
      <c r="A836" s="16"/>
      <c r="B836" s="67"/>
      <c r="C836" s="85">
        <v>413</v>
      </c>
      <c r="D836" s="86"/>
      <c r="E836" s="306" t="s">
        <v>5</v>
      </c>
      <c r="F836" s="301">
        <f>SUM(F837:F838)</f>
        <v>43000</v>
      </c>
    </row>
    <row r="837" spans="1:6" ht="22.5" customHeight="1">
      <c r="A837" s="82"/>
      <c r="B837" s="67">
        <v>133</v>
      </c>
      <c r="C837" s="79"/>
      <c r="D837" s="86">
        <v>4131</v>
      </c>
      <c r="E837" s="305" t="s">
        <v>242</v>
      </c>
      <c r="F837" s="7">
        <v>2000</v>
      </c>
    </row>
    <row r="838" spans="1:6" ht="22.5" customHeight="1" thickBot="1">
      <c r="A838" s="331"/>
      <c r="B838" s="347">
        <v>133</v>
      </c>
      <c r="C838" s="343"/>
      <c r="D838" s="438">
        <v>4133</v>
      </c>
      <c r="E838" s="439" t="s">
        <v>243</v>
      </c>
      <c r="F838" s="422">
        <v>41000</v>
      </c>
    </row>
    <row r="839" spans="1:6" ht="22.5" customHeight="1">
      <c r="A839" s="16"/>
      <c r="B839" s="67"/>
      <c r="C839" s="120">
        <v>414</v>
      </c>
      <c r="D839" s="91"/>
      <c r="E839" s="431" t="s">
        <v>247</v>
      </c>
      <c r="F839" s="424">
        <f>F840+F841+F842+F843</f>
        <v>38000</v>
      </c>
    </row>
    <row r="840" spans="1:6" ht="22.5" customHeight="1">
      <c r="A840" s="16"/>
      <c r="B840" s="4">
        <v>133</v>
      </c>
      <c r="C840" s="79"/>
      <c r="D840" s="80">
        <v>4141</v>
      </c>
      <c r="E840" s="307" t="s">
        <v>244</v>
      </c>
      <c r="F840" s="1">
        <v>1000</v>
      </c>
    </row>
    <row r="841" spans="1:6" ht="22.5" customHeight="1">
      <c r="A841" s="16"/>
      <c r="B841" s="4">
        <v>133</v>
      </c>
      <c r="C841" s="79"/>
      <c r="D841" s="80">
        <v>4143</v>
      </c>
      <c r="E841" s="307" t="s">
        <v>255</v>
      </c>
      <c r="F841" s="1">
        <v>14000</v>
      </c>
    </row>
    <row r="842" spans="1:6" ht="22.5" customHeight="1">
      <c r="A842" s="16"/>
      <c r="B842" s="4">
        <v>133</v>
      </c>
      <c r="C842" s="79"/>
      <c r="D842" s="86">
        <v>4148</v>
      </c>
      <c r="E842" s="305" t="s">
        <v>257</v>
      </c>
      <c r="F842" s="7">
        <v>3000</v>
      </c>
    </row>
    <row r="843" spans="1:6" ht="22.5" customHeight="1" thickBot="1">
      <c r="A843" s="331"/>
      <c r="B843" s="335">
        <v>133</v>
      </c>
      <c r="C843" s="343"/>
      <c r="D843" s="438">
        <v>4149</v>
      </c>
      <c r="E843" s="439" t="s">
        <v>246</v>
      </c>
      <c r="F843" s="349">
        <v>20000</v>
      </c>
    </row>
    <row r="844" spans="1:6" ht="22.5" customHeight="1">
      <c r="A844" s="16"/>
      <c r="B844" s="77"/>
      <c r="C844" s="120">
        <v>415</v>
      </c>
      <c r="D844" s="40"/>
      <c r="E844" s="308" t="s">
        <v>258</v>
      </c>
      <c r="F844" s="309">
        <f>SUM(F845)</f>
        <v>25200</v>
      </c>
    </row>
    <row r="845" spans="1:6" ht="22.5" customHeight="1" thickBot="1">
      <c r="A845" s="331"/>
      <c r="B845" s="335">
        <v>411</v>
      </c>
      <c r="C845" s="440"/>
      <c r="D845" s="332">
        <v>4153</v>
      </c>
      <c r="E845" s="441" t="s">
        <v>227</v>
      </c>
      <c r="F845" s="442">
        <v>25200</v>
      </c>
    </row>
    <row r="846" spans="1:6" ht="22.5" customHeight="1">
      <c r="A846" s="16"/>
      <c r="B846" s="67"/>
      <c r="C846" s="47">
        <v>419</v>
      </c>
      <c r="D846" s="23"/>
      <c r="E846" s="91" t="s">
        <v>139</v>
      </c>
      <c r="F846" s="311">
        <f>SUM(F847)</f>
        <v>98400</v>
      </c>
    </row>
    <row r="847" spans="1:6" ht="22.5" customHeight="1" thickBot="1">
      <c r="A847" s="331"/>
      <c r="B847" s="335">
        <v>133</v>
      </c>
      <c r="C847" s="333"/>
      <c r="D847" s="332">
        <v>4193</v>
      </c>
      <c r="E847" s="375" t="s">
        <v>259</v>
      </c>
      <c r="F847" s="417">
        <v>98400</v>
      </c>
    </row>
    <row r="848" spans="1:6" ht="22.5" customHeight="1">
      <c r="A848" s="16"/>
      <c r="B848" s="40"/>
      <c r="C848" s="47">
        <v>441</v>
      </c>
      <c r="D848" s="91"/>
      <c r="E848" s="373" t="s">
        <v>89</v>
      </c>
      <c r="F848" s="424">
        <f>F849</f>
        <v>53000</v>
      </c>
    </row>
    <row r="849" spans="1:6" ht="22.5" customHeight="1" thickBot="1">
      <c r="A849" s="94"/>
      <c r="B849" s="4">
        <v>111</v>
      </c>
      <c r="C849" s="5"/>
      <c r="D849" s="23">
        <v>4415</v>
      </c>
      <c r="E849" s="92" t="s">
        <v>235</v>
      </c>
      <c r="F849" s="300">
        <v>53000</v>
      </c>
    </row>
    <row r="850" spans="1:6" ht="22.5" customHeight="1" thickBot="1" thickTop="1">
      <c r="A850" s="475" t="s">
        <v>26</v>
      </c>
      <c r="B850" s="480"/>
      <c r="C850" s="480"/>
      <c r="D850" s="480"/>
      <c r="E850" s="485"/>
      <c r="F850" s="188">
        <f>F827+F833+F836+F839+F844+F846+F848</f>
        <v>469600</v>
      </c>
    </row>
    <row r="851" spans="1:6" ht="22.5" customHeight="1" thickBot="1">
      <c r="A851" s="110">
        <v>25</v>
      </c>
      <c r="B851" s="483" t="s">
        <v>218</v>
      </c>
      <c r="C851" s="478"/>
      <c r="D851" s="478"/>
      <c r="E851" s="478"/>
      <c r="F851" s="479"/>
    </row>
    <row r="852" spans="1:6" ht="22.5" customHeight="1">
      <c r="A852" s="16"/>
      <c r="B852" s="2"/>
      <c r="C852" s="47">
        <v>411</v>
      </c>
      <c r="D852" s="75"/>
      <c r="E852" s="64" t="s">
        <v>0</v>
      </c>
      <c r="F852" s="137">
        <f>F853+F854+F855+F856+F857</f>
        <v>45800</v>
      </c>
    </row>
    <row r="853" spans="1:7" ht="22.5" customHeight="1">
      <c r="A853" s="16"/>
      <c r="B853" s="67">
        <v>111</v>
      </c>
      <c r="C853" s="5"/>
      <c r="D853" s="23">
        <v>4111</v>
      </c>
      <c r="E853" s="27" t="s">
        <v>92</v>
      </c>
      <c r="F853" s="101">
        <v>26000</v>
      </c>
      <c r="G853" s="69"/>
    </row>
    <row r="854" spans="1:6" ht="22.5" customHeight="1">
      <c r="A854" s="16"/>
      <c r="B854" s="67">
        <v>111</v>
      </c>
      <c r="C854" s="5"/>
      <c r="D854" s="6">
        <v>4112</v>
      </c>
      <c r="E854" s="25" t="s">
        <v>81</v>
      </c>
      <c r="F854" s="102">
        <v>4000</v>
      </c>
    </row>
    <row r="855" spans="1:7" s="5" customFormat="1" ht="22.5" customHeight="1">
      <c r="A855" s="82"/>
      <c r="B855" s="67">
        <v>111</v>
      </c>
      <c r="C855" s="79"/>
      <c r="D855" s="2">
        <v>4113</v>
      </c>
      <c r="E855" s="63" t="s">
        <v>127</v>
      </c>
      <c r="F855" s="102">
        <v>10000</v>
      </c>
      <c r="G855" s="69"/>
    </row>
    <row r="856" spans="1:6" ht="22.5" customHeight="1">
      <c r="A856" s="16"/>
      <c r="B856" s="67">
        <v>111</v>
      </c>
      <c r="C856" s="5"/>
      <c r="D856" s="40">
        <v>4114</v>
      </c>
      <c r="E856" s="5" t="s">
        <v>128</v>
      </c>
      <c r="F856" s="101">
        <v>5000</v>
      </c>
    </row>
    <row r="857" spans="1:6" ht="22.5" customHeight="1" thickBot="1">
      <c r="A857" s="331"/>
      <c r="B857" s="347">
        <v>111</v>
      </c>
      <c r="C857" s="338"/>
      <c r="D857" s="334">
        <v>4115</v>
      </c>
      <c r="E857" s="339" t="s">
        <v>74</v>
      </c>
      <c r="F857" s="430">
        <v>800</v>
      </c>
    </row>
    <row r="858" spans="1:6" ht="22.5" customHeight="1">
      <c r="A858" s="16"/>
      <c r="B858" s="23"/>
      <c r="C858" s="47">
        <v>412</v>
      </c>
      <c r="D858" s="337"/>
      <c r="E858" s="315" t="s">
        <v>4</v>
      </c>
      <c r="F858" s="136">
        <f>F859+F860</f>
        <v>1900</v>
      </c>
    </row>
    <row r="859" spans="1:6" ht="22.5" customHeight="1">
      <c r="A859" s="16"/>
      <c r="B859" s="67">
        <v>111</v>
      </c>
      <c r="C859" s="5"/>
      <c r="D859" s="2">
        <v>4123</v>
      </c>
      <c r="E859" s="3" t="s">
        <v>83</v>
      </c>
      <c r="F859" s="102">
        <v>1400</v>
      </c>
    </row>
    <row r="860" spans="1:6" ht="22.5" customHeight="1" thickBot="1">
      <c r="A860" s="331"/>
      <c r="B860" s="347">
        <v>111</v>
      </c>
      <c r="C860" s="338"/>
      <c r="D860" s="334">
        <v>4127</v>
      </c>
      <c r="E860" s="339" t="s">
        <v>85</v>
      </c>
      <c r="F860" s="430">
        <v>500</v>
      </c>
    </row>
    <row r="861" spans="1:6" ht="22.5" customHeight="1">
      <c r="A861" s="16"/>
      <c r="B861" s="67"/>
      <c r="C861" s="47">
        <v>413</v>
      </c>
      <c r="D861" s="23"/>
      <c r="E861" s="91" t="s">
        <v>5</v>
      </c>
      <c r="F861" s="216">
        <f>SUM(F862:F863)</f>
        <v>2700</v>
      </c>
    </row>
    <row r="862" spans="1:6" ht="22.5" customHeight="1">
      <c r="A862" s="16"/>
      <c r="B862" s="67">
        <v>111</v>
      </c>
      <c r="C862" s="79"/>
      <c r="D862" s="86">
        <v>4131</v>
      </c>
      <c r="E862" s="305" t="s">
        <v>242</v>
      </c>
      <c r="F862" s="102">
        <v>2200</v>
      </c>
    </row>
    <row r="863" spans="1:6" ht="22.5" customHeight="1" thickBot="1">
      <c r="A863" s="331"/>
      <c r="B863" s="347">
        <v>111</v>
      </c>
      <c r="C863" s="338"/>
      <c r="D863" s="334">
        <v>4133</v>
      </c>
      <c r="E863" s="345" t="s">
        <v>243</v>
      </c>
      <c r="F863" s="430">
        <v>500</v>
      </c>
    </row>
    <row r="864" spans="1:6" ht="22.5" customHeight="1">
      <c r="A864" s="16"/>
      <c r="B864" s="40"/>
      <c r="C864" s="120">
        <v>414</v>
      </c>
      <c r="D864" s="91"/>
      <c r="E864" s="306" t="s">
        <v>247</v>
      </c>
      <c r="F864" s="424">
        <f>F865+F866+F867+F868</f>
        <v>9000</v>
      </c>
    </row>
    <row r="865" spans="1:6" ht="22.5" customHeight="1">
      <c r="A865" s="16"/>
      <c r="B865" s="4">
        <v>111</v>
      </c>
      <c r="C865" s="47"/>
      <c r="D865" s="6">
        <v>4141</v>
      </c>
      <c r="E865" s="43" t="s">
        <v>244</v>
      </c>
      <c r="F865" s="183">
        <v>1000</v>
      </c>
    </row>
    <row r="866" spans="1:6" ht="22.5" customHeight="1">
      <c r="A866" s="16"/>
      <c r="B866" s="67">
        <v>111</v>
      </c>
      <c r="C866" s="5"/>
      <c r="D866" s="2">
        <v>4143</v>
      </c>
      <c r="E866" s="45" t="s">
        <v>245</v>
      </c>
      <c r="F866" s="102">
        <v>1000</v>
      </c>
    </row>
    <row r="867" spans="1:6" ht="22.5" customHeight="1">
      <c r="A867" s="16"/>
      <c r="B867" s="67">
        <v>111</v>
      </c>
      <c r="C867" s="5"/>
      <c r="D867" s="2">
        <v>4147</v>
      </c>
      <c r="E867" s="305" t="s">
        <v>250</v>
      </c>
      <c r="F867" s="102">
        <v>1000</v>
      </c>
    </row>
    <row r="868" spans="1:6" ht="22.5" customHeight="1" thickBot="1">
      <c r="A868" s="16"/>
      <c r="B868" s="67">
        <v>111</v>
      </c>
      <c r="C868" s="79"/>
      <c r="D868" s="80">
        <v>4148</v>
      </c>
      <c r="E868" s="305" t="s">
        <v>257</v>
      </c>
      <c r="F868" s="102">
        <v>6000</v>
      </c>
    </row>
    <row r="869" spans="1:6" ht="22.5" customHeight="1" thickBot="1" thickTop="1">
      <c r="A869" s="530" t="s">
        <v>27</v>
      </c>
      <c r="B869" s="531"/>
      <c r="C869" s="531"/>
      <c r="D869" s="531"/>
      <c r="E869" s="532"/>
      <c r="F869" s="127">
        <f>F864+F858+F852+F861</f>
        <v>59400</v>
      </c>
    </row>
    <row r="870" spans="1:6" ht="12.75" customHeight="1" thickTop="1">
      <c r="A870" s="264"/>
      <c r="B870" s="265"/>
      <c r="C870" s="265"/>
      <c r="D870" s="265"/>
      <c r="E870" s="265"/>
      <c r="F870" s="266"/>
    </row>
    <row r="871" spans="1:6" ht="15.75" customHeight="1" thickBot="1">
      <c r="A871" s="169"/>
      <c r="B871" s="166"/>
      <c r="C871" s="166"/>
      <c r="D871" s="166"/>
      <c r="E871" s="166"/>
      <c r="F871" s="192"/>
    </row>
    <row r="872" spans="1:6" ht="17.25" customHeight="1">
      <c r="A872" s="55" t="s">
        <v>61</v>
      </c>
      <c r="B872" s="56" t="s">
        <v>63</v>
      </c>
      <c r="C872" s="55" t="s">
        <v>28</v>
      </c>
      <c r="D872" s="57" t="s">
        <v>28</v>
      </c>
      <c r="E872" s="33" t="s">
        <v>60</v>
      </c>
      <c r="F872" s="34" t="s">
        <v>65</v>
      </c>
    </row>
    <row r="873" spans="1:6" ht="15" customHeight="1" thickBot="1">
      <c r="A873" s="58" t="s">
        <v>62</v>
      </c>
      <c r="B873" s="59" t="s">
        <v>62</v>
      </c>
      <c r="C873" s="58" t="s">
        <v>62</v>
      </c>
      <c r="D873" s="60" t="s">
        <v>62</v>
      </c>
      <c r="E873" s="37"/>
      <c r="F873" s="13">
        <v>2013</v>
      </c>
    </row>
    <row r="874" spans="1:6" ht="36" customHeight="1" thickBot="1">
      <c r="A874" s="110">
        <v>26</v>
      </c>
      <c r="B874" s="483" t="s">
        <v>162</v>
      </c>
      <c r="C874" s="478"/>
      <c r="D874" s="478"/>
      <c r="E874" s="478"/>
      <c r="F874" s="479"/>
    </row>
    <row r="875" spans="1:6" ht="23.25" customHeight="1">
      <c r="A875" s="16"/>
      <c r="B875" s="2"/>
      <c r="C875" s="47">
        <v>411</v>
      </c>
      <c r="D875" s="75"/>
      <c r="E875" s="64" t="s">
        <v>0</v>
      </c>
      <c r="F875" s="137">
        <f>F876+F877+F878+F879+F880</f>
        <v>1233000</v>
      </c>
    </row>
    <row r="876" spans="1:7" ht="23.25" customHeight="1">
      <c r="A876" s="16"/>
      <c r="B876" s="67">
        <v>350</v>
      </c>
      <c r="C876" s="5"/>
      <c r="D876" s="23">
        <v>4111</v>
      </c>
      <c r="E876" s="27" t="s">
        <v>92</v>
      </c>
      <c r="F876" s="101">
        <v>690000</v>
      </c>
      <c r="G876" s="69"/>
    </row>
    <row r="877" spans="1:6" ht="25.5" customHeight="1">
      <c r="A877" s="16"/>
      <c r="B877" s="4">
        <v>350</v>
      </c>
      <c r="C877" s="5"/>
      <c r="D877" s="6">
        <v>4112</v>
      </c>
      <c r="E877" s="25" t="s">
        <v>81</v>
      </c>
      <c r="F877" s="102">
        <v>95000</v>
      </c>
    </row>
    <row r="878" spans="1:7" s="5" customFormat="1" ht="25.5" customHeight="1">
      <c r="A878" s="82"/>
      <c r="B878" s="4">
        <v>350</v>
      </c>
      <c r="C878" s="79"/>
      <c r="D878" s="2">
        <v>4113</v>
      </c>
      <c r="E878" s="63" t="s">
        <v>127</v>
      </c>
      <c r="F878" s="102">
        <v>260000</v>
      </c>
      <c r="G878" s="69"/>
    </row>
    <row r="879" spans="1:6" ht="25.5" customHeight="1">
      <c r="A879" s="16"/>
      <c r="B879" s="67">
        <v>350</v>
      </c>
      <c r="C879" s="5"/>
      <c r="D879" s="40">
        <v>4114</v>
      </c>
      <c r="E879" s="5" t="s">
        <v>128</v>
      </c>
      <c r="F879" s="101">
        <v>173000</v>
      </c>
    </row>
    <row r="880" spans="1:6" ht="25.5" customHeight="1" thickBot="1">
      <c r="A880" s="331"/>
      <c r="B880" s="335">
        <v>350</v>
      </c>
      <c r="C880" s="338"/>
      <c r="D880" s="334">
        <v>4115</v>
      </c>
      <c r="E880" s="339" t="s">
        <v>74</v>
      </c>
      <c r="F880" s="430">
        <v>15000</v>
      </c>
    </row>
    <row r="881" spans="1:6" ht="20.25" customHeight="1">
      <c r="A881" s="16"/>
      <c r="B881" s="23"/>
      <c r="C881" s="47">
        <v>412</v>
      </c>
      <c r="D881" s="337"/>
      <c r="E881" s="315" t="s">
        <v>4</v>
      </c>
      <c r="F881" s="136">
        <f>F882+F883</f>
        <v>57500</v>
      </c>
    </row>
    <row r="882" spans="1:6" ht="25.5" customHeight="1">
      <c r="A882" s="16"/>
      <c r="B882" s="4">
        <v>350</v>
      </c>
      <c r="C882" s="5"/>
      <c r="D882" s="2">
        <v>4123</v>
      </c>
      <c r="E882" s="3" t="s">
        <v>83</v>
      </c>
      <c r="F882" s="102">
        <v>55000</v>
      </c>
    </row>
    <row r="883" spans="1:6" ht="25.5" customHeight="1" thickBot="1">
      <c r="A883" s="331"/>
      <c r="B883" s="335">
        <v>350</v>
      </c>
      <c r="C883" s="338"/>
      <c r="D883" s="334">
        <v>4127</v>
      </c>
      <c r="E883" s="339" t="s">
        <v>85</v>
      </c>
      <c r="F883" s="430">
        <v>2500</v>
      </c>
    </row>
    <row r="884" spans="1:6" ht="25.5" customHeight="1">
      <c r="A884" s="16"/>
      <c r="B884" s="67"/>
      <c r="C884" s="85">
        <v>413</v>
      </c>
      <c r="D884" s="312"/>
      <c r="E884" s="306" t="s">
        <v>5</v>
      </c>
      <c r="F884" s="216">
        <f>SUM(F885:F887)</f>
        <v>126500</v>
      </c>
    </row>
    <row r="885" spans="1:6" ht="25.5" customHeight="1">
      <c r="A885" s="16"/>
      <c r="B885" s="4">
        <v>350</v>
      </c>
      <c r="C885" s="79"/>
      <c r="D885" s="2">
        <v>4131</v>
      </c>
      <c r="E885" s="305" t="s">
        <v>242</v>
      </c>
      <c r="F885" s="102">
        <v>52000</v>
      </c>
    </row>
    <row r="886" spans="1:6" ht="25.5" customHeight="1">
      <c r="A886" s="16"/>
      <c r="B886" s="4">
        <v>350</v>
      </c>
      <c r="C886" s="79"/>
      <c r="D886" s="312">
        <v>4133</v>
      </c>
      <c r="E886" s="305" t="s">
        <v>243</v>
      </c>
      <c r="F886" s="102">
        <v>39500</v>
      </c>
    </row>
    <row r="887" spans="1:6" ht="25.5" customHeight="1" thickBot="1">
      <c r="A887" s="331"/>
      <c r="B887" s="335">
        <v>435</v>
      </c>
      <c r="C887" s="343"/>
      <c r="D887" s="334">
        <v>4134</v>
      </c>
      <c r="E887" s="439" t="s">
        <v>25</v>
      </c>
      <c r="F887" s="430">
        <v>35000</v>
      </c>
    </row>
    <row r="888" spans="1:6" ht="25.5" customHeight="1">
      <c r="A888" s="16"/>
      <c r="B888" s="40"/>
      <c r="C888" s="120">
        <v>414</v>
      </c>
      <c r="D888" s="91"/>
      <c r="E888" s="306" t="s">
        <v>247</v>
      </c>
      <c r="F888" s="424">
        <f>F889+F890+F891</f>
        <v>34480</v>
      </c>
    </row>
    <row r="889" spans="1:6" ht="25.5" customHeight="1">
      <c r="A889" s="16"/>
      <c r="B889" s="4">
        <v>350</v>
      </c>
      <c r="C889" s="5"/>
      <c r="D889" s="6">
        <v>4141</v>
      </c>
      <c r="E889" s="45" t="s">
        <v>244</v>
      </c>
      <c r="F889" s="102">
        <v>1000</v>
      </c>
    </row>
    <row r="890" spans="1:6" ht="25.5" customHeight="1">
      <c r="A890" s="16"/>
      <c r="B890" s="4">
        <v>350</v>
      </c>
      <c r="C890" s="5"/>
      <c r="D890" s="2">
        <v>4143</v>
      </c>
      <c r="E890" s="45" t="s">
        <v>245</v>
      </c>
      <c r="F890" s="102">
        <v>10000</v>
      </c>
    </row>
    <row r="891" spans="1:6" ht="25.5" customHeight="1" thickBot="1">
      <c r="A891" s="331"/>
      <c r="B891" s="335">
        <v>350</v>
      </c>
      <c r="C891" s="343"/>
      <c r="D891" s="372">
        <v>4149</v>
      </c>
      <c r="E891" s="439" t="s">
        <v>246</v>
      </c>
      <c r="F891" s="430">
        <v>23480</v>
      </c>
    </row>
    <row r="892" spans="1:6" ht="25.5" customHeight="1">
      <c r="A892" s="16"/>
      <c r="B892" s="23"/>
      <c r="C892" s="85">
        <v>415</v>
      </c>
      <c r="D892" s="23"/>
      <c r="E892" s="315" t="s">
        <v>135</v>
      </c>
      <c r="F892" s="424">
        <f>F893+F895+F894</f>
        <v>68500</v>
      </c>
    </row>
    <row r="893" spans="1:6" ht="25.5" customHeight="1">
      <c r="A893" s="16"/>
      <c r="B893" s="4">
        <v>411</v>
      </c>
      <c r="C893" s="120"/>
      <c r="D893" s="44">
        <v>4152</v>
      </c>
      <c r="E893" s="130" t="s">
        <v>222</v>
      </c>
      <c r="F893" s="165">
        <v>2000</v>
      </c>
    </row>
    <row r="894" spans="1:6" ht="25.5" customHeight="1">
      <c r="A894" s="16"/>
      <c r="B894" s="4">
        <v>411</v>
      </c>
      <c r="C894" s="129"/>
      <c r="D894" s="40">
        <v>4154</v>
      </c>
      <c r="E894" s="43" t="s">
        <v>183</v>
      </c>
      <c r="F894" s="165">
        <v>65500</v>
      </c>
    </row>
    <row r="895" spans="1:6" ht="25.5" customHeight="1" thickBot="1">
      <c r="A895" s="331"/>
      <c r="B895" s="335">
        <v>411</v>
      </c>
      <c r="C895" s="440"/>
      <c r="D895" s="334">
        <v>4153</v>
      </c>
      <c r="E895" s="441" t="s">
        <v>227</v>
      </c>
      <c r="F895" s="341">
        <v>1000</v>
      </c>
    </row>
    <row r="896" spans="1:6" ht="25.5" customHeight="1">
      <c r="A896" s="16"/>
      <c r="B896" s="23"/>
      <c r="C896" s="47">
        <v>417</v>
      </c>
      <c r="D896" s="23"/>
      <c r="E896" s="315" t="s">
        <v>252</v>
      </c>
      <c r="F896" s="313">
        <f>F897</f>
        <v>6120</v>
      </c>
    </row>
    <row r="897" spans="1:6" ht="25.5" customHeight="1" thickBot="1">
      <c r="A897" s="331"/>
      <c r="B897" s="335">
        <v>350</v>
      </c>
      <c r="C897" s="333"/>
      <c r="D897" s="332">
        <v>4171</v>
      </c>
      <c r="E897" s="375" t="s">
        <v>251</v>
      </c>
      <c r="F897" s="433">
        <v>6120</v>
      </c>
    </row>
    <row r="898" spans="1:6" ht="25.5" customHeight="1">
      <c r="A898" s="16"/>
      <c r="B898" s="23"/>
      <c r="C898" s="47">
        <v>419</v>
      </c>
      <c r="D898" s="23"/>
      <c r="E898" s="315" t="s">
        <v>139</v>
      </c>
      <c r="F898" s="313">
        <f>F899</f>
        <v>3000</v>
      </c>
    </row>
    <row r="899" spans="1:6" ht="25.5" customHeight="1" thickBot="1">
      <c r="A899" s="331"/>
      <c r="B899" s="335">
        <v>350</v>
      </c>
      <c r="C899" s="333"/>
      <c r="D899" s="332">
        <v>4194</v>
      </c>
      <c r="E899" s="375" t="s">
        <v>260</v>
      </c>
      <c r="F899" s="433">
        <v>3000</v>
      </c>
    </row>
    <row r="900" spans="1:6" ht="25.5" customHeight="1">
      <c r="A900" s="16"/>
      <c r="B900" s="40"/>
      <c r="C900" s="47">
        <v>441</v>
      </c>
      <c r="D900" s="91"/>
      <c r="E900" s="373" t="s">
        <v>89</v>
      </c>
      <c r="F900" s="399">
        <f>F901</f>
        <v>102000</v>
      </c>
    </row>
    <row r="901" spans="1:6" ht="25.5" customHeight="1" thickBot="1">
      <c r="A901" s="94"/>
      <c r="B901" s="4">
        <v>111</v>
      </c>
      <c r="C901" s="5"/>
      <c r="D901" s="23">
        <v>4415</v>
      </c>
      <c r="E901" s="92" t="s">
        <v>235</v>
      </c>
      <c r="F901" s="300">
        <v>102000</v>
      </c>
    </row>
    <row r="902" spans="1:6" ht="25.5" customHeight="1" thickBot="1" thickTop="1">
      <c r="A902" s="530" t="s">
        <v>219</v>
      </c>
      <c r="B902" s="531"/>
      <c r="C902" s="531"/>
      <c r="D902" s="531"/>
      <c r="E902" s="532"/>
      <c r="F902" s="127">
        <f>F888+F881+F875+F892+F900+F898+F884+F896</f>
        <v>1631100</v>
      </c>
    </row>
    <row r="903" spans="1:6" ht="25.5" customHeight="1" thickBot="1" thickTop="1">
      <c r="A903" s="535" t="s">
        <v>108</v>
      </c>
      <c r="B903" s="536"/>
      <c r="C903" s="536"/>
      <c r="D903" s="536"/>
      <c r="E903" s="537"/>
      <c r="F903" s="258">
        <f>F902+F869+F850+F820+F799+F769+F747+F722+F702+F679+F660+F636+F614+F590+F568+F543+F521+F493+F473+F445+F427+F405+F355+F330+F308+F290</f>
        <v>47470000</v>
      </c>
    </row>
    <row r="904" spans="1:6" ht="16.5" customHeight="1">
      <c r="A904" s="131"/>
      <c r="B904" s="131"/>
      <c r="C904" s="131"/>
      <c r="D904" s="131"/>
      <c r="E904" s="131"/>
      <c r="F904" s="191"/>
    </row>
    <row r="905" spans="1:7" s="5" customFormat="1" ht="19.5" customHeight="1">
      <c r="A905" s="533" t="s">
        <v>58</v>
      </c>
      <c r="B905" s="533"/>
      <c r="C905" s="533"/>
      <c r="D905" s="533"/>
      <c r="E905" s="533"/>
      <c r="F905" s="533"/>
      <c r="G905" s="283"/>
    </row>
    <row r="906" spans="1:7" s="5" customFormat="1" ht="49.5" customHeight="1">
      <c r="A906" s="534" t="s">
        <v>234</v>
      </c>
      <c r="B906" s="534"/>
      <c r="C906" s="534"/>
      <c r="D906" s="534"/>
      <c r="E906" s="534"/>
      <c r="F906" s="534"/>
      <c r="G906" s="525"/>
    </row>
    <row r="907" spans="1:7" s="5" customFormat="1" ht="11.25" customHeight="1">
      <c r="A907" s="196"/>
      <c r="B907" s="196"/>
      <c r="C907" s="196"/>
      <c r="D907" s="196"/>
      <c r="E907" s="196"/>
      <c r="F907" s="196"/>
      <c r="G907" s="280"/>
    </row>
    <row r="908" spans="1:7" s="132" customFormat="1" ht="21" customHeight="1">
      <c r="A908" s="197" t="s">
        <v>278</v>
      </c>
      <c r="B908" s="284"/>
      <c r="C908" s="197"/>
      <c r="D908" s="197"/>
      <c r="E908" s="197"/>
      <c r="F908" s="197"/>
      <c r="G908" s="285"/>
    </row>
    <row r="909" spans="1:7" ht="20.25" customHeight="1">
      <c r="A909" s="197" t="s">
        <v>279</v>
      </c>
      <c r="B909" s="284"/>
      <c r="C909" s="197"/>
      <c r="D909" s="197"/>
      <c r="E909" s="195"/>
      <c r="F909" s="195"/>
      <c r="G909" s="257"/>
    </row>
    <row r="910" spans="1:7" ht="16.5" customHeight="1">
      <c r="A910" s="195"/>
      <c r="B910" s="256"/>
      <c r="C910" s="195"/>
      <c r="D910" s="195"/>
      <c r="E910" s="195"/>
      <c r="F910" s="195"/>
      <c r="G910" s="257"/>
    </row>
    <row r="911" spans="1:7" ht="35.25" customHeight="1">
      <c r="A911" s="538" t="s">
        <v>32</v>
      </c>
      <c r="B911" s="538"/>
      <c r="C911" s="538"/>
      <c r="D911" s="538"/>
      <c r="E911" s="538"/>
      <c r="F911" s="538"/>
      <c r="G911" s="538"/>
    </row>
    <row r="912" spans="1:7" ht="24.75" customHeight="1">
      <c r="A912" s="528" t="s">
        <v>191</v>
      </c>
      <c r="B912" s="528"/>
      <c r="C912" s="528"/>
      <c r="D912" s="528"/>
      <c r="E912" s="528"/>
      <c r="F912" s="528"/>
      <c r="G912" s="528"/>
    </row>
    <row r="913" spans="1:7" ht="28.5" customHeight="1">
      <c r="A913" s="528" t="s">
        <v>223</v>
      </c>
      <c r="B913" s="528"/>
      <c r="C913" s="528"/>
      <c r="D913" s="528"/>
      <c r="E913" s="528"/>
      <c r="F913" s="528"/>
      <c r="G913" s="528"/>
    </row>
    <row r="914" spans="1:7" ht="15.75" customHeight="1">
      <c r="A914" s="134"/>
      <c r="B914" s="135"/>
      <c r="C914" s="134"/>
      <c r="D914" s="134"/>
      <c r="E914" s="134"/>
      <c r="F914" s="133"/>
      <c r="G914" s="133" t="s">
        <v>189</v>
      </c>
    </row>
    <row r="915" ht="12.75">
      <c r="B915" s="200"/>
    </row>
    <row r="916" ht="12.75">
      <c r="B916" s="200"/>
    </row>
  </sheetData>
  <sheetProtection/>
  <mergeCells count="121">
    <mergeCell ref="A913:G913"/>
    <mergeCell ref="B851:F851"/>
    <mergeCell ref="A869:E869"/>
    <mergeCell ref="A905:F905"/>
    <mergeCell ref="A902:E902"/>
    <mergeCell ref="B874:F874"/>
    <mergeCell ref="A906:G906"/>
    <mergeCell ref="A903:E903"/>
    <mergeCell ref="A911:G911"/>
    <mergeCell ref="A241:G241"/>
    <mergeCell ref="B615:F615"/>
    <mergeCell ref="A850:E850"/>
    <mergeCell ref="A912:G912"/>
    <mergeCell ref="D191:E191"/>
    <mergeCell ref="A204:G204"/>
    <mergeCell ref="A253:G253"/>
    <mergeCell ref="A247:G247"/>
    <mergeCell ref="A252:G252"/>
    <mergeCell ref="A243:G243"/>
    <mergeCell ref="A88:G88"/>
    <mergeCell ref="B748:F748"/>
    <mergeCell ref="A614:E614"/>
    <mergeCell ref="A636:E636"/>
    <mergeCell ref="A71:C71"/>
    <mergeCell ref="A72:G72"/>
    <mergeCell ref="A75:G75"/>
    <mergeCell ref="A90:G90"/>
    <mergeCell ref="A197:G197"/>
    <mergeCell ref="A78:E78"/>
    <mergeCell ref="A89:G89"/>
    <mergeCell ref="A92:G92"/>
    <mergeCell ref="A77:G77"/>
    <mergeCell ref="D126:E126"/>
    <mergeCell ref="A225:G225"/>
    <mergeCell ref="A56:G56"/>
    <mergeCell ref="A195:G195"/>
    <mergeCell ref="A68:G68"/>
    <mergeCell ref="A70:G70"/>
    <mergeCell ref="A86:G86"/>
    <mergeCell ref="A63:G63"/>
    <mergeCell ref="A62:G62"/>
    <mergeCell ref="D103:E103"/>
    <mergeCell ref="D124:E124"/>
    <mergeCell ref="A239:G239"/>
    <mergeCell ref="A221:G221"/>
    <mergeCell ref="A237:G237"/>
    <mergeCell ref="A210:G210"/>
    <mergeCell ref="A232:G232"/>
    <mergeCell ref="A212:G212"/>
    <mergeCell ref="D106:E106"/>
    <mergeCell ref="A200:G200"/>
    <mergeCell ref="A202:G202"/>
    <mergeCell ref="A198:G199"/>
    <mergeCell ref="A214:G214"/>
    <mergeCell ref="D119:E119"/>
    <mergeCell ref="D112:E112"/>
    <mergeCell ref="D118:E118"/>
    <mergeCell ref="D121:E121"/>
    <mergeCell ref="A218:G218"/>
    <mergeCell ref="A223:G223"/>
    <mergeCell ref="A206:G206"/>
    <mergeCell ref="A208:G208"/>
    <mergeCell ref="D123:E123"/>
    <mergeCell ref="A219:G219"/>
    <mergeCell ref="A216:G216"/>
    <mergeCell ref="A229:G229"/>
    <mergeCell ref="A211:G211"/>
    <mergeCell ref="A747:E747"/>
    <mergeCell ref="B703:F703"/>
    <mergeCell ref="A231:G231"/>
    <mergeCell ref="A233:G233"/>
    <mergeCell ref="B661:F661"/>
    <mergeCell ref="A722:E722"/>
    <mergeCell ref="A235:G235"/>
    <mergeCell ref="B313:F313"/>
    <mergeCell ref="B360:F360"/>
    <mergeCell ref="A405:E405"/>
    <mergeCell ref="A2:G2"/>
    <mergeCell ref="A12:G12"/>
    <mergeCell ref="A13:G13"/>
    <mergeCell ref="A14:G14"/>
    <mergeCell ref="A29:G29"/>
    <mergeCell ref="A308:E308"/>
    <mergeCell ref="A3:G3"/>
    <mergeCell ref="A245:G245"/>
    <mergeCell ref="A54:G54"/>
    <mergeCell ref="A660:E660"/>
    <mergeCell ref="B685:F685"/>
    <mergeCell ref="B595:F595"/>
    <mergeCell ref="B267:F267"/>
    <mergeCell ref="A290:E290"/>
    <mergeCell ref="B291:F291"/>
    <mergeCell ref="A330:E330"/>
    <mergeCell ref="B331:F331"/>
    <mergeCell ref="A355:E355"/>
    <mergeCell ref="B826:F826"/>
    <mergeCell ref="B641:F641"/>
    <mergeCell ref="A679:E679"/>
    <mergeCell ref="A799:E799"/>
    <mergeCell ref="B800:F800"/>
    <mergeCell ref="B727:F727"/>
    <mergeCell ref="A702:E702"/>
    <mergeCell ref="B774:F774"/>
    <mergeCell ref="A769:E769"/>
    <mergeCell ref="A820:E820"/>
    <mergeCell ref="B410:F410"/>
    <mergeCell ref="A427:E427"/>
    <mergeCell ref="B428:F428"/>
    <mergeCell ref="A445:E445"/>
    <mergeCell ref="B451:F451"/>
    <mergeCell ref="A473:E473"/>
    <mergeCell ref="B474:F474"/>
    <mergeCell ref="A493:E493"/>
    <mergeCell ref="B569:F569"/>
    <mergeCell ref="A590:E590"/>
    <mergeCell ref="B498:F498"/>
    <mergeCell ref="A521:E521"/>
    <mergeCell ref="B522:F522"/>
    <mergeCell ref="A543:E543"/>
    <mergeCell ref="B548:F548"/>
    <mergeCell ref="A568:E568"/>
  </mergeCells>
  <printOptions horizontalCentered="1"/>
  <pageMargins left="0.9055118110236221" right="0.3937007874015748" top="0.5118110236220472" bottom="0.7480314960629921" header="0.2755905511811024" footer="0.5118110236220472"/>
  <pageSetup firstPageNumber="0" useFirstPageNumber="1" horizontalDpi="600" verticalDpi="600" orientation="portrait" scale="67"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G210"/>
  <sheetViews>
    <sheetView zoomScalePageLayoutView="0" workbookViewId="0" topLeftCell="A198">
      <selection activeCell="A198" sqref="A198"/>
    </sheetView>
  </sheetViews>
  <sheetFormatPr defaultColWidth="9.140625" defaultRowHeight="12.75"/>
  <cols>
    <col min="1" max="1" width="8.421875" style="0" customWidth="1"/>
    <col min="2" max="2" width="9.140625" style="0" hidden="1" customWidth="1"/>
    <col min="3" max="3" width="9.28125" style="0" customWidth="1"/>
    <col min="4" max="4" width="11.140625" style="0" customWidth="1"/>
    <col min="5" max="5" width="53.57421875" style="0" customWidth="1"/>
    <col min="6" max="6" width="29.140625" style="0" customWidth="1"/>
    <col min="7" max="7" width="28.00390625" style="0" customWidth="1"/>
  </cols>
  <sheetData>
    <row r="1" spans="1:7" s="49" customFormat="1" ht="102.75" customHeight="1">
      <c r="A1" s="540" t="s">
        <v>204</v>
      </c>
      <c r="B1" s="541"/>
      <c r="C1" s="541"/>
      <c r="D1" s="541"/>
      <c r="E1" s="541"/>
      <c r="F1" s="541"/>
      <c r="G1" s="541"/>
    </row>
    <row r="2" spans="2:7" s="49" customFormat="1" ht="12.75">
      <c r="B2" s="50"/>
      <c r="F2" s="198"/>
      <c r="G2" s="14"/>
    </row>
    <row r="3" spans="2:7" s="49" customFormat="1" ht="12.75">
      <c r="B3" s="50"/>
      <c r="F3" s="198"/>
      <c r="G3" s="14"/>
    </row>
    <row r="4" spans="2:7" s="49" customFormat="1" ht="39.75" customHeight="1">
      <c r="B4" s="50"/>
      <c r="F4" s="186"/>
      <c r="G4" s="14"/>
    </row>
    <row r="5" spans="2:7" s="49" customFormat="1" ht="18.75" customHeight="1">
      <c r="B5" s="50"/>
      <c r="F5" s="186"/>
      <c r="G5" s="14"/>
    </row>
    <row r="6" spans="2:7" s="49" customFormat="1" ht="39.75" customHeight="1">
      <c r="B6" s="50"/>
      <c r="F6" s="186"/>
      <c r="G6" s="14"/>
    </row>
    <row r="7" spans="1:7" s="49" customFormat="1" ht="39" customHeight="1">
      <c r="A7" s="560" t="s">
        <v>142</v>
      </c>
      <c r="B7" s="561"/>
      <c r="C7" s="561"/>
      <c r="D7" s="561"/>
      <c r="E7" s="561"/>
      <c r="F7" s="561"/>
      <c r="G7" s="561"/>
    </row>
    <row r="8" spans="1:7" s="49" customFormat="1" ht="59.25" customHeight="1">
      <c r="A8" s="562" t="s">
        <v>194</v>
      </c>
      <c r="B8" s="563"/>
      <c r="C8" s="563"/>
      <c r="D8" s="563"/>
      <c r="E8" s="563"/>
      <c r="F8" s="563"/>
      <c r="G8" s="563"/>
    </row>
    <row r="9" spans="1:7" s="49" customFormat="1" ht="43.5" customHeight="1">
      <c r="A9" s="138"/>
      <c r="B9" s="139"/>
      <c r="C9" s="138"/>
      <c r="D9" s="138"/>
      <c r="E9" s="138"/>
      <c r="F9" s="138"/>
      <c r="G9" s="140"/>
    </row>
    <row r="10" spans="1:7" s="49" customFormat="1" ht="12.75">
      <c r="A10" s="138"/>
      <c r="B10" s="139"/>
      <c r="C10" s="138"/>
      <c r="D10" s="138"/>
      <c r="E10" s="138"/>
      <c r="F10" s="138"/>
      <c r="G10" s="140"/>
    </row>
    <row r="11" spans="1:7" s="49" customFormat="1" ht="27.75" customHeight="1">
      <c r="A11" s="150"/>
      <c r="B11" s="151" t="s">
        <v>143</v>
      </c>
      <c r="C11" s="150"/>
      <c r="D11" s="150"/>
      <c r="E11" s="152"/>
      <c r="F11" s="152"/>
      <c r="G11" s="153"/>
    </row>
    <row r="12" spans="1:7" s="49" customFormat="1" ht="20.25">
      <c r="A12" s="152"/>
      <c r="B12" s="154"/>
      <c r="C12" s="152"/>
      <c r="D12" s="152"/>
      <c r="E12" s="152"/>
      <c r="F12" s="152"/>
      <c r="G12" s="153"/>
    </row>
    <row r="13" spans="1:7" s="49" customFormat="1" ht="21.75" customHeight="1">
      <c r="A13" s="539" t="s">
        <v>38</v>
      </c>
      <c r="B13" s="541"/>
      <c r="C13" s="541"/>
      <c r="D13" s="541"/>
      <c r="E13" s="541"/>
      <c r="F13" s="541"/>
      <c r="G13" s="541"/>
    </row>
    <row r="14" spans="1:7" s="49" customFormat="1" ht="15.75" customHeight="1">
      <c r="A14" s="152"/>
      <c r="B14" s="154"/>
      <c r="C14" s="152"/>
      <c r="D14" s="152"/>
      <c r="E14" s="152"/>
      <c r="F14" s="152"/>
      <c r="G14" s="153"/>
    </row>
    <row r="15" spans="1:7" s="49" customFormat="1" ht="41.25" customHeight="1">
      <c r="A15" s="540" t="s">
        <v>205</v>
      </c>
      <c r="B15" s="540"/>
      <c r="C15" s="540"/>
      <c r="D15" s="540"/>
      <c r="E15" s="540"/>
      <c r="F15" s="540"/>
      <c r="G15" s="540"/>
    </row>
    <row r="16" spans="1:7" s="49" customFormat="1" ht="15.75" customHeight="1">
      <c r="A16" s="523"/>
      <c r="B16" s="523"/>
      <c r="C16" s="504"/>
      <c r="D16" s="157"/>
      <c r="E16" s="152"/>
      <c r="F16" s="152"/>
      <c r="G16" s="153"/>
    </row>
    <row r="17" spans="1:7" s="49" customFormat="1" ht="37.5" customHeight="1">
      <c r="A17" s="540"/>
      <c r="B17" s="540"/>
      <c r="C17" s="540"/>
      <c r="D17" s="540"/>
      <c r="E17" s="540"/>
      <c r="F17" s="540"/>
      <c r="G17" s="540"/>
    </row>
    <row r="18" spans="1:7" s="49" customFormat="1" ht="15.75" customHeight="1">
      <c r="A18" s="211"/>
      <c r="B18" s="211"/>
      <c r="C18" s="156"/>
      <c r="D18" s="157"/>
      <c r="E18" s="152"/>
      <c r="F18" s="152"/>
      <c r="G18" s="153"/>
    </row>
    <row r="19" spans="1:7" s="49" customFormat="1" ht="15.75" customHeight="1">
      <c r="A19" s="211"/>
      <c r="B19" s="211"/>
      <c r="C19" s="156"/>
      <c r="D19" s="157"/>
      <c r="E19" s="152"/>
      <c r="F19" s="152"/>
      <c r="G19" s="153"/>
    </row>
    <row r="20" spans="1:7" s="49" customFormat="1" ht="20.25" customHeight="1">
      <c r="A20" s="539" t="s">
        <v>39</v>
      </c>
      <c r="B20" s="541"/>
      <c r="C20" s="541"/>
      <c r="D20" s="541"/>
      <c r="E20" s="541"/>
      <c r="F20" s="541"/>
      <c r="G20" s="541"/>
    </row>
    <row r="21" spans="1:7" s="49" customFormat="1" ht="15.75" customHeight="1">
      <c r="A21" s="211"/>
      <c r="B21" s="211"/>
      <c r="C21" s="156"/>
      <c r="D21" s="157"/>
      <c r="E21" s="152"/>
      <c r="F21" s="152"/>
      <c r="G21" s="153"/>
    </row>
    <row r="22" spans="1:7" s="49" customFormat="1" ht="24" customHeight="1">
      <c r="A22" s="540" t="s">
        <v>206</v>
      </c>
      <c r="B22" s="540"/>
      <c r="C22" s="540"/>
      <c r="D22" s="540"/>
      <c r="E22" s="540"/>
      <c r="F22" s="540"/>
      <c r="G22" s="540"/>
    </row>
    <row r="23" spans="1:7" s="49" customFormat="1" ht="27.75" customHeight="1">
      <c r="A23" s="559" t="s">
        <v>56</v>
      </c>
      <c r="B23" s="559"/>
      <c r="C23" s="559"/>
      <c r="D23" s="559"/>
      <c r="E23" s="559"/>
      <c r="F23" s="187"/>
      <c r="G23" s="250">
        <v>35273700</v>
      </c>
    </row>
    <row r="24" spans="1:7" s="49" customFormat="1" ht="21.75" customHeight="1">
      <c r="A24" s="158"/>
      <c r="B24" s="158"/>
      <c r="C24" s="158"/>
      <c r="D24" s="158"/>
      <c r="E24" s="158"/>
      <c r="F24" s="187"/>
      <c r="G24" s="250"/>
    </row>
    <row r="25" spans="1:7" s="49" customFormat="1" ht="27.75" customHeight="1">
      <c r="A25" s="152"/>
      <c r="B25" s="154"/>
      <c r="C25" s="152"/>
      <c r="D25" s="150" t="s">
        <v>144</v>
      </c>
      <c r="E25" s="152"/>
      <c r="F25" s="159"/>
      <c r="G25" s="251">
        <v>34373700</v>
      </c>
    </row>
    <row r="26" spans="1:7" s="49" customFormat="1" ht="27.75" customHeight="1">
      <c r="A26" s="152"/>
      <c r="B26" s="154"/>
      <c r="C26" s="152"/>
      <c r="D26" s="150" t="s">
        <v>146</v>
      </c>
      <c r="E26" s="152"/>
      <c r="F26" s="159"/>
      <c r="G26" s="251">
        <f>F133</f>
        <v>700000</v>
      </c>
    </row>
    <row r="27" spans="1:7" s="49" customFormat="1" ht="26.25" customHeight="1">
      <c r="A27" s="152"/>
      <c r="B27" s="154"/>
      <c r="C27" s="152"/>
      <c r="D27" s="150" t="s">
        <v>145</v>
      </c>
      <c r="E27" s="160"/>
      <c r="F27" s="159"/>
      <c r="G27" s="251">
        <f>F134</f>
        <v>200000</v>
      </c>
    </row>
    <row r="28" spans="1:7" s="49" customFormat="1" ht="26.25" customHeight="1">
      <c r="A28" s="152"/>
      <c r="B28" s="154"/>
      <c r="C28" s="152"/>
      <c r="D28" s="150"/>
      <c r="E28" s="160"/>
      <c r="F28" s="159"/>
      <c r="G28" s="251"/>
    </row>
    <row r="29" spans="1:7" s="49" customFormat="1" ht="15" customHeight="1">
      <c r="A29" s="152"/>
      <c r="B29" s="154"/>
      <c r="C29" s="152"/>
      <c r="D29" s="150"/>
      <c r="E29" s="160"/>
      <c r="F29" s="159"/>
      <c r="G29" s="251"/>
    </row>
    <row r="30" spans="1:7" s="49" customFormat="1" ht="26.25" customHeight="1">
      <c r="A30" s="161" t="s">
        <v>57</v>
      </c>
      <c r="B30" s="151"/>
      <c r="C30" s="161"/>
      <c r="D30" s="161"/>
      <c r="E30" s="160"/>
      <c r="F30" s="159"/>
      <c r="G30" s="252">
        <v>30762950</v>
      </c>
    </row>
    <row r="31" spans="1:7" s="49" customFormat="1" ht="21" customHeight="1">
      <c r="A31" s="539"/>
      <c r="B31" s="541"/>
      <c r="C31" s="541"/>
      <c r="D31" s="541"/>
      <c r="E31" s="541"/>
      <c r="F31" s="541"/>
      <c r="G31" s="541"/>
    </row>
    <row r="32" spans="1:7" s="49" customFormat="1" ht="11.25" customHeight="1">
      <c r="A32" s="152"/>
      <c r="B32" s="154"/>
      <c r="C32" s="152"/>
      <c r="D32" s="152"/>
      <c r="E32" s="152"/>
      <c r="F32" s="152"/>
      <c r="G32" s="153"/>
    </row>
    <row r="33" spans="1:7" s="49" customFormat="1" ht="20.25">
      <c r="A33" s="539" t="s">
        <v>172</v>
      </c>
      <c r="B33" s="541"/>
      <c r="C33" s="541"/>
      <c r="D33" s="541"/>
      <c r="E33" s="541"/>
      <c r="F33" s="541"/>
      <c r="G33" s="541"/>
    </row>
    <row r="34" spans="1:7" s="49" customFormat="1" ht="26.25" customHeight="1">
      <c r="A34" s="539"/>
      <c r="B34" s="541"/>
      <c r="C34" s="541"/>
      <c r="D34" s="541"/>
      <c r="E34" s="541"/>
      <c r="F34" s="541"/>
      <c r="G34" s="541"/>
    </row>
    <row r="35" spans="1:7" s="49" customFormat="1" ht="40.5" customHeight="1">
      <c r="A35" s="540" t="s">
        <v>195</v>
      </c>
      <c r="B35" s="540"/>
      <c r="C35" s="540"/>
      <c r="D35" s="540"/>
      <c r="E35" s="540"/>
      <c r="F35" s="540"/>
      <c r="G35" s="540"/>
    </row>
    <row r="36" spans="1:7" s="49" customFormat="1" ht="18" customHeight="1">
      <c r="A36" s="142"/>
      <c r="B36" s="143"/>
      <c r="C36" s="142"/>
      <c r="D36" s="142"/>
      <c r="E36" s="142"/>
      <c r="F36" s="142"/>
      <c r="G36" s="144"/>
    </row>
    <row r="37" spans="1:7" s="49" customFormat="1" ht="43.5" customHeight="1">
      <c r="A37" s="540"/>
      <c r="B37" s="540"/>
      <c r="C37" s="540"/>
      <c r="D37" s="540"/>
      <c r="E37" s="540"/>
      <c r="F37" s="540"/>
      <c r="G37" s="540"/>
    </row>
    <row r="38" spans="1:7" s="49" customFormat="1" ht="14.25" customHeight="1">
      <c r="A38" s="199"/>
      <c r="B38" s="199"/>
      <c r="C38" s="199"/>
      <c r="D38" s="199"/>
      <c r="E38" s="199"/>
      <c r="F38" s="199"/>
      <c r="G38" s="199"/>
    </row>
    <row r="39" spans="1:7" s="49" customFormat="1" ht="14.25" customHeight="1">
      <c r="A39" s="199"/>
      <c r="B39" s="199"/>
      <c r="C39" s="199"/>
      <c r="D39" s="199"/>
      <c r="E39" s="199"/>
      <c r="F39" s="199"/>
      <c r="G39" s="199"/>
    </row>
    <row r="40" spans="1:7" s="49" customFormat="1" ht="9.75" customHeight="1" thickBot="1">
      <c r="A40" s="199"/>
      <c r="B40" s="199"/>
      <c r="C40" s="199"/>
      <c r="D40" s="199"/>
      <c r="E40" s="199"/>
      <c r="F40" s="199"/>
      <c r="G40" s="199"/>
    </row>
    <row r="41" spans="1:7" s="49" customFormat="1" ht="12.75">
      <c r="A41" s="30"/>
      <c r="B41" s="9"/>
      <c r="C41" s="51" t="s">
        <v>64</v>
      </c>
      <c r="D41" s="52" t="s">
        <v>64</v>
      </c>
      <c r="E41" s="53" t="s">
        <v>60</v>
      </c>
      <c r="F41" s="34" t="s">
        <v>65</v>
      </c>
      <c r="G41" s="54"/>
    </row>
    <row r="42" spans="1:7" s="49" customFormat="1" ht="13.5" thickBot="1">
      <c r="A42" s="8"/>
      <c r="B42" s="9"/>
      <c r="C42" s="10" t="s">
        <v>62</v>
      </c>
      <c r="D42" s="11" t="s">
        <v>62</v>
      </c>
      <c r="E42" s="12"/>
      <c r="F42" s="13">
        <v>2011</v>
      </c>
      <c r="G42" s="14"/>
    </row>
    <row r="43" spans="1:7" s="49" customFormat="1" ht="24" customHeight="1">
      <c r="A43" s="5"/>
      <c r="B43" s="15"/>
      <c r="C43" s="16"/>
      <c r="D43" s="552"/>
      <c r="E43" s="17" t="s">
        <v>66</v>
      </c>
      <c r="F43" s="555"/>
      <c r="G43" s="14"/>
    </row>
    <row r="44" spans="1:7" s="49" customFormat="1" ht="16.5">
      <c r="A44" s="5"/>
      <c r="B44" s="15"/>
      <c r="C44" s="18">
        <v>71</v>
      </c>
      <c r="D44" s="553"/>
      <c r="E44" s="19" t="s">
        <v>148</v>
      </c>
      <c r="F44" s="556"/>
      <c r="G44" s="14"/>
    </row>
    <row r="45" spans="1:7" s="49" customFormat="1" ht="19.5" customHeight="1">
      <c r="A45" s="5"/>
      <c r="B45" s="15"/>
      <c r="C45" s="20">
        <v>711</v>
      </c>
      <c r="D45" s="554"/>
      <c r="E45" s="21" t="s">
        <v>67</v>
      </c>
      <c r="F45" s="557"/>
      <c r="G45" s="14"/>
    </row>
    <row r="46" spans="1:7" s="49" customFormat="1" ht="23.25" customHeight="1">
      <c r="A46" s="5"/>
      <c r="B46" s="15"/>
      <c r="C46" s="215">
        <v>7111</v>
      </c>
      <c r="D46" s="546" t="s">
        <v>72</v>
      </c>
      <c r="E46" s="558"/>
      <c r="F46" s="216">
        <f>F47+F48+F49+F50</f>
        <v>6416650</v>
      </c>
      <c r="G46" s="14"/>
    </row>
    <row r="47" spans="1:7" s="49" customFormat="1" ht="24.75" customHeight="1">
      <c r="A47" s="5"/>
      <c r="B47" s="15"/>
      <c r="C47" s="217"/>
      <c r="D47" s="218">
        <v>71111</v>
      </c>
      <c r="E47" s="219" t="s">
        <v>68</v>
      </c>
      <c r="F47" s="173">
        <v>5492550</v>
      </c>
      <c r="G47" s="14"/>
    </row>
    <row r="48" spans="1:7" s="49" customFormat="1" ht="30.75" customHeight="1">
      <c r="A48" s="5"/>
      <c r="B48" s="15"/>
      <c r="C48" s="217"/>
      <c r="D48" s="220">
        <v>71114</v>
      </c>
      <c r="E48" s="221" t="s">
        <v>69</v>
      </c>
      <c r="F48" s="108">
        <v>70000</v>
      </c>
      <c r="G48" s="14"/>
    </row>
    <row r="49" spans="1:7" s="49" customFormat="1" ht="22.5" customHeight="1">
      <c r="A49" s="5"/>
      <c r="B49" s="15"/>
      <c r="C49" s="217"/>
      <c r="D49" s="220">
        <v>71116</v>
      </c>
      <c r="E49" s="222" t="s">
        <v>70</v>
      </c>
      <c r="F49" s="108">
        <v>168600</v>
      </c>
      <c r="G49" s="14"/>
    </row>
    <row r="50" spans="1:7" s="49" customFormat="1" ht="22.5" customHeight="1">
      <c r="A50" s="5"/>
      <c r="B50" s="15"/>
      <c r="C50" s="217"/>
      <c r="D50" s="220">
        <v>71117</v>
      </c>
      <c r="E50" s="223" t="s">
        <v>71</v>
      </c>
      <c r="F50" s="108">
        <v>685500</v>
      </c>
      <c r="G50" s="14"/>
    </row>
    <row r="51" spans="1:7" s="49" customFormat="1" ht="27" customHeight="1">
      <c r="A51" s="5"/>
      <c r="B51" s="15"/>
      <c r="C51" s="215">
        <v>7113</v>
      </c>
      <c r="D51" s="507" t="s">
        <v>116</v>
      </c>
      <c r="E51" s="551"/>
      <c r="F51" s="224">
        <f>SUM(F52:F53)</f>
        <v>6800000</v>
      </c>
      <c r="G51" s="14"/>
    </row>
    <row r="52" spans="1:7" s="49" customFormat="1" ht="27" customHeight="1">
      <c r="A52" s="5"/>
      <c r="B52" s="15"/>
      <c r="C52" s="217"/>
      <c r="D52" s="220">
        <v>71131</v>
      </c>
      <c r="E52" s="223" t="s">
        <v>73</v>
      </c>
      <c r="F52" s="108">
        <v>4300000</v>
      </c>
      <c r="G52" s="14"/>
    </row>
    <row r="53" spans="1:7" s="49" customFormat="1" ht="27" customHeight="1">
      <c r="A53" s="5"/>
      <c r="B53" s="15"/>
      <c r="C53" s="217"/>
      <c r="D53" s="220">
        <v>71132</v>
      </c>
      <c r="E53" s="223" t="s">
        <v>171</v>
      </c>
      <c r="F53" s="108">
        <v>2500000</v>
      </c>
      <c r="G53" s="14"/>
    </row>
    <row r="54" spans="1:7" s="49" customFormat="1" ht="27" customHeight="1">
      <c r="A54" s="5"/>
      <c r="B54" s="15"/>
      <c r="C54" s="215">
        <v>7117</v>
      </c>
      <c r="D54" s="507" t="s">
        <v>117</v>
      </c>
      <c r="E54" s="508"/>
      <c r="F54" s="224">
        <f>SUM(F55:F55)</f>
        <v>8000000</v>
      </c>
      <c r="G54" s="14"/>
    </row>
    <row r="55" spans="1:7" s="49" customFormat="1" ht="27" customHeight="1">
      <c r="A55" s="5"/>
      <c r="B55" s="15"/>
      <c r="C55" s="217"/>
      <c r="D55" s="220">
        <v>71175</v>
      </c>
      <c r="E55" s="223" t="s">
        <v>74</v>
      </c>
      <c r="F55" s="108">
        <v>8000000</v>
      </c>
      <c r="G55" s="14"/>
    </row>
    <row r="56" spans="1:7" s="49" customFormat="1" ht="27" customHeight="1">
      <c r="A56" s="5"/>
      <c r="B56" s="15"/>
      <c r="C56" s="215">
        <v>713</v>
      </c>
      <c r="D56" s="507" t="s">
        <v>78</v>
      </c>
      <c r="E56" s="508"/>
      <c r="F56" s="224">
        <f>SUM(F57:F58)</f>
        <v>1770000</v>
      </c>
      <c r="G56" s="14"/>
    </row>
    <row r="57" spans="1:7" s="49" customFormat="1" ht="27" customHeight="1">
      <c r="A57" s="5"/>
      <c r="B57" s="15"/>
      <c r="C57" s="217"/>
      <c r="D57" s="220">
        <v>71312</v>
      </c>
      <c r="E57" s="223" t="s">
        <v>76</v>
      </c>
      <c r="F57" s="183">
        <v>770000</v>
      </c>
      <c r="G57" s="14"/>
    </row>
    <row r="58" spans="1:7" s="49" customFormat="1" ht="27" customHeight="1">
      <c r="A58" s="5"/>
      <c r="B58" s="15"/>
      <c r="C58" s="217"/>
      <c r="D58" s="220">
        <v>71351</v>
      </c>
      <c r="E58" s="223" t="s">
        <v>77</v>
      </c>
      <c r="F58" s="183">
        <v>1000000</v>
      </c>
      <c r="G58" s="14"/>
    </row>
    <row r="59" spans="1:7" s="49" customFormat="1" ht="21.75" customHeight="1">
      <c r="A59" s="5"/>
      <c r="B59" s="15"/>
      <c r="C59" s="215">
        <v>714</v>
      </c>
      <c r="D59" s="507" t="s">
        <v>79</v>
      </c>
      <c r="E59" s="508"/>
      <c r="F59" s="224">
        <f>SUM(F60:F64)</f>
        <v>26130000</v>
      </c>
      <c r="G59" s="14"/>
    </row>
    <row r="60" spans="1:7" s="49" customFormat="1" ht="34.5" customHeight="1">
      <c r="A60" s="5"/>
      <c r="B60" s="15"/>
      <c r="C60" s="217"/>
      <c r="D60" s="220">
        <v>71420</v>
      </c>
      <c r="E60" s="225" t="s">
        <v>197</v>
      </c>
      <c r="F60" s="183">
        <v>970000</v>
      </c>
      <c r="G60" s="14"/>
    </row>
    <row r="61" spans="1:7" s="49" customFormat="1" ht="39" customHeight="1">
      <c r="A61" s="5"/>
      <c r="B61" s="15"/>
      <c r="C61" s="217"/>
      <c r="D61" s="220">
        <v>71460</v>
      </c>
      <c r="E61" s="233" t="s">
        <v>193</v>
      </c>
      <c r="F61" s="183">
        <v>23500000</v>
      </c>
      <c r="G61" s="205"/>
    </row>
    <row r="62" spans="1:7" s="49" customFormat="1" ht="30" customHeight="1">
      <c r="A62" s="5"/>
      <c r="B62" s="15"/>
      <c r="C62" s="217"/>
      <c r="D62" s="220">
        <v>71461</v>
      </c>
      <c r="E62" s="226" t="s">
        <v>192</v>
      </c>
      <c r="F62" s="183">
        <v>250000</v>
      </c>
      <c r="G62" s="205"/>
    </row>
    <row r="63" spans="1:7" s="49" customFormat="1" ht="30" customHeight="1">
      <c r="A63" s="5"/>
      <c r="B63" s="15"/>
      <c r="C63" s="217"/>
      <c r="D63" s="220">
        <v>71470</v>
      </c>
      <c r="E63" s="226" t="s">
        <v>198</v>
      </c>
      <c r="F63" s="183">
        <v>850000</v>
      </c>
      <c r="G63" s="205"/>
    </row>
    <row r="64" spans="1:7" s="49" customFormat="1" ht="28.5" customHeight="1">
      <c r="A64" s="5"/>
      <c r="B64" s="15"/>
      <c r="C64" s="217"/>
      <c r="D64" s="227">
        <v>71480</v>
      </c>
      <c r="E64" s="223" t="s">
        <v>207</v>
      </c>
      <c r="F64" s="183">
        <v>560000</v>
      </c>
      <c r="G64" s="14"/>
    </row>
    <row r="65" spans="1:7" s="49" customFormat="1" ht="21.75" customHeight="1">
      <c r="A65" s="5"/>
      <c r="B65" s="15"/>
      <c r="C65" s="215">
        <v>715</v>
      </c>
      <c r="D65" s="507" t="s">
        <v>121</v>
      </c>
      <c r="E65" s="508"/>
      <c r="F65" s="224">
        <f>SUM(F66:F70)</f>
        <v>2770000</v>
      </c>
      <c r="G65" s="14"/>
    </row>
    <row r="66" spans="1:7" s="49" customFormat="1" ht="30" customHeight="1">
      <c r="A66" s="5"/>
      <c r="B66" s="15"/>
      <c r="C66" s="217"/>
      <c r="D66" s="220">
        <v>71523</v>
      </c>
      <c r="E66" s="225" t="s">
        <v>75</v>
      </c>
      <c r="F66" s="108">
        <v>65000</v>
      </c>
      <c r="G66" s="14"/>
    </row>
    <row r="67" spans="1:7" s="49" customFormat="1" ht="30" customHeight="1">
      <c r="A67" s="5"/>
      <c r="B67" s="15"/>
      <c r="C67" s="217"/>
      <c r="D67" s="220">
        <v>71525</v>
      </c>
      <c r="E67" s="225" t="s">
        <v>120</v>
      </c>
      <c r="F67" s="108">
        <v>5000</v>
      </c>
      <c r="G67" s="14"/>
    </row>
    <row r="68" spans="1:7" s="49" customFormat="1" ht="49.5" customHeight="1">
      <c r="A68" s="5"/>
      <c r="B68" s="15"/>
      <c r="C68" s="217"/>
      <c r="D68" s="220">
        <v>71531</v>
      </c>
      <c r="E68" s="225" t="s">
        <v>51</v>
      </c>
      <c r="F68" s="108">
        <v>750000</v>
      </c>
      <c r="G68" s="107"/>
    </row>
    <row r="69" spans="1:7" s="49" customFormat="1" ht="27.75" customHeight="1">
      <c r="A69" s="5"/>
      <c r="B69" s="15"/>
      <c r="C69" s="217"/>
      <c r="D69" s="228">
        <v>71532</v>
      </c>
      <c r="E69" s="229" t="s">
        <v>167</v>
      </c>
      <c r="F69" s="108">
        <v>1200000</v>
      </c>
      <c r="G69" s="14"/>
    </row>
    <row r="70" spans="1:7" s="49" customFormat="1" ht="24" customHeight="1">
      <c r="A70" s="5"/>
      <c r="B70" s="15"/>
      <c r="C70" s="217"/>
      <c r="D70" s="228">
        <v>71554</v>
      </c>
      <c r="E70" s="230" t="s">
        <v>122</v>
      </c>
      <c r="F70" s="108">
        <v>750000</v>
      </c>
      <c r="G70" s="14"/>
    </row>
    <row r="71" spans="1:7" s="49" customFormat="1" ht="24" customHeight="1">
      <c r="A71" s="5"/>
      <c r="B71" s="15"/>
      <c r="C71" s="231">
        <v>72</v>
      </c>
      <c r="D71" s="546" t="s">
        <v>119</v>
      </c>
      <c r="E71" s="547"/>
      <c r="F71" s="232"/>
      <c r="G71" s="14"/>
    </row>
    <row r="72" spans="1:7" s="49" customFormat="1" ht="26.25" customHeight="1">
      <c r="A72" s="5"/>
      <c r="B72" s="15"/>
      <c r="C72" s="231">
        <v>721</v>
      </c>
      <c r="D72" s="507" t="s">
        <v>123</v>
      </c>
      <c r="E72" s="509"/>
      <c r="F72" s="224">
        <f>SUM(F73)</f>
        <v>14000000</v>
      </c>
      <c r="G72" s="14"/>
    </row>
    <row r="73" spans="1:7" s="49" customFormat="1" ht="35.25" customHeight="1">
      <c r="A73" s="5"/>
      <c r="B73" s="15"/>
      <c r="C73" s="217"/>
      <c r="D73" s="218">
        <v>72112</v>
      </c>
      <c r="E73" s="234" t="s">
        <v>50</v>
      </c>
      <c r="F73" s="108">
        <v>14000000</v>
      </c>
      <c r="G73" s="14"/>
    </row>
    <row r="74" spans="1:7" s="49" customFormat="1" ht="28.5" customHeight="1">
      <c r="A74" s="5"/>
      <c r="B74" s="15"/>
      <c r="C74" s="231">
        <v>73</v>
      </c>
      <c r="D74" s="546" t="s">
        <v>45</v>
      </c>
      <c r="E74" s="547"/>
      <c r="F74" s="224">
        <f>SUM(F75)</f>
        <v>0</v>
      </c>
      <c r="G74" s="14"/>
    </row>
    <row r="75" spans="1:7" s="49" customFormat="1" ht="24.75" customHeight="1">
      <c r="A75" s="5"/>
      <c r="B75" s="15"/>
      <c r="C75" s="231">
        <v>732</v>
      </c>
      <c r="D75" s="220">
        <v>73211</v>
      </c>
      <c r="E75" s="225" t="s">
        <v>125</v>
      </c>
      <c r="F75" s="108">
        <v>0</v>
      </c>
      <c r="G75" s="14"/>
    </row>
    <row r="76" spans="1:7" s="49" customFormat="1" ht="20.25" customHeight="1">
      <c r="A76" s="5"/>
      <c r="B76" s="15"/>
      <c r="C76" s="215">
        <v>74</v>
      </c>
      <c r="D76" s="546" t="s">
        <v>124</v>
      </c>
      <c r="E76" s="547"/>
      <c r="F76" s="232"/>
      <c r="G76" s="14"/>
    </row>
    <row r="77" spans="1:7" s="49" customFormat="1" ht="23.25" customHeight="1">
      <c r="A77" s="5"/>
      <c r="B77" s="15"/>
      <c r="C77" s="215">
        <v>742</v>
      </c>
      <c r="D77" s="507" t="s">
        <v>118</v>
      </c>
      <c r="E77" s="509"/>
      <c r="F77" s="175">
        <f>F78</f>
        <v>150000</v>
      </c>
      <c r="G77" s="14"/>
    </row>
    <row r="78" spans="1:7" s="49" customFormat="1" ht="26.25" customHeight="1" thickBot="1">
      <c r="A78" s="5"/>
      <c r="B78" s="15"/>
      <c r="C78" s="217"/>
      <c r="D78" s="220">
        <v>74211</v>
      </c>
      <c r="E78" s="223" t="s">
        <v>49</v>
      </c>
      <c r="F78" s="108">
        <v>150000</v>
      </c>
      <c r="G78" s="14"/>
    </row>
    <row r="79" spans="1:7" s="49" customFormat="1" ht="33" customHeight="1" thickBot="1" thickTop="1">
      <c r="A79" s="5"/>
      <c r="B79" s="15"/>
      <c r="C79" s="28">
        <v>7</v>
      </c>
      <c r="D79" s="548" t="s">
        <v>126</v>
      </c>
      <c r="E79" s="549"/>
      <c r="F79" s="253">
        <f>F77+F72+F65+F59+F56+F54+F51+F46+F74</f>
        <v>66036650</v>
      </c>
      <c r="G79" s="14"/>
    </row>
    <row r="80" spans="1:7" s="49" customFormat="1" ht="15" customHeight="1" thickBot="1">
      <c r="A80" s="5"/>
      <c r="B80" s="15"/>
      <c r="C80" s="202"/>
      <c r="D80" s="203"/>
      <c r="E80" s="201"/>
      <c r="F80" s="204"/>
      <c r="G80" s="69"/>
    </row>
    <row r="81" spans="1:7" s="49" customFormat="1" ht="12.75">
      <c r="A81" s="30"/>
      <c r="B81" s="9"/>
      <c r="C81" s="31" t="s">
        <v>140</v>
      </c>
      <c r="D81" s="32" t="s">
        <v>140</v>
      </c>
      <c r="E81" s="33" t="s">
        <v>60</v>
      </c>
      <c r="F81" s="34" t="s">
        <v>65</v>
      </c>
      <c r="G81" s="14"/>
    </row>
    <row r="82" spans="1:7" s="49" customFormat="1" ht="13.5" thickBot="1">
      <c r="A82" s="8"/>
      <c r="B82" s="9"/>
      <c r="C82" s="35" t="s">
        <v>62</v>
      </c>
      <c r="D82" s="36" t="s">
        <v>62</v>
      </c>
      <c r="E82" s="37"/>
      <c r="F82" s="13">
        <v>2011</v>
      </c>
      <c r="G82" s="14"/>
    </row>
    <row r="83" spans="1:7" s="49" customFormat="1" ht="19.5" customHeight="1">
      <c r="A83" s="5"/>
      <c r="B83" s="15"/>
      <c r="C83" s="231"/>
      <c r="D83" s="235"/>
      <c r="E83" s="39" t="s">
        <v>80</v>
      </c>
      <c r="F83" s="236"/>
      <c r="G83" s="14"/>
    </row>
    <row r="84" spans="1:7" s="49" customFormat="1" ht="19.5" customHeight="1">
      <c r="A84" s="5"/>
      <c r="B84" s="15"/>
      <c r="C84" s="231">
        <v>411</v>
      </c>
      <c r="D84" s="237"/>
      <c r="E84" s="238" t="s">
        <v>0</v>
      </c>
      <c r="F84" s="249">
        <f>F85+F86+F87+F88+F89</f>
        <v>8725100</v>
      </c>
      <c r="G84" s="14"/>
    </row>
    <row r="85" spans="1:7" s="49" customFormat="1" ht="16.5" customHeight="1">
      <c r="A85" s="5"/>
      <c r="B85" s="15"/>
      <c r="C85" s="231"/>
      <c r="D85" s="220">
        <v>4111</v>
      </c>
      <c r="E85" s="223" t="s">
        <v>92</v>
      </c>
      <c r="F85" s="108">
        <v>5184500</v>
      </c>
      <c r="G85" s="14"/>
    </row>
    <row r="86" spans="1:7" s="49" customFormat="1" ht="16.5" customHeight="1">
      <c r="A86" s="5"/>
      <c r="B86" s="15"/>
      <c r="C86" s="231"/>
      <c r="D86" s="220">
        <v>4112</v>
      </c>
      <c r="E86" s="223" t="s">
        <v>81</v>
      </c>
      <c r="F86" s="108">
        <v>706200</v>
      </c>
      <c r="G86" s="14"/>
    </row>
    <row r="87" spans="1:7" s="49" customFormat="1" ht="16.5" customHeight="1">
      <c r="A87" s="5"/>
      <c r="B87" s="15"/>
      <c r="C87" s="231"/>
      <c r="D87" s="220">
        <v>4113</v>
      </c>
      <c r="E87" s="223" t="s">
        <v>127</v>
      </c>
      <c r="F87" s="108">
        <v>1813300</v>
      </c>
      <c r="G87" s="14"/>
    </row>
    <row r="88" spans="1:7" s="49" customFormat="1" ht="16.5" customHeight="1">
      <c r="A88" s="5"/>
      <c r="B88" s="15"/>
      <c r="C88" s="231"/>
      <c r="D88" s="220">
        <v>4114</v>
      </c>
      <c r="E88" s="223" t="s">
        <v>128</v>
      </c>
      <c r="F88" s="108">
        <v>886700</v>
      </c>
      <c r="G88" s="14"/>
    </row>
    <row r="89" spans="1:7" s="49" customFormat="1" ht="16.5" customHeight="1">
      <c r="A89" s="5"/>
      <c r="B89" s="15"/>
      <c r="C89" s="231"/>
      <c r="D89" s="220">
        <v>4115</v>
      </c>
      <c r="E89" s="223" t="s">
        <v>74</v>
      </c>
      <c r="F89" s="108">
        <v>134400</v>
      </c>
      <c r="G89" s="14"/>
    </row>
    <row r="90" spans="1:7" s="49" customFormat="1" ht="19.5" customHeight="1">
      <c r="A90" s="5"/>
      <c r="B90" s="15"/>
      <c r="C90" s="231">
        <v>412</v>
      </c>
      <c r="D90" s="237"/>
      <c r="E90" s="238" t="s">
        <v>1</v>
      </c>
      <c r="F90" s="249">
        <f>F91+F92+F93+F94+F95+F96</f>
        <v>2120800</v>
      </c>
      <c r="G90" s="14"/>
    </row>
    <row r="91" spans="1:7" s="49" customFormat="1" ht="16.5" customHeight="1">
      <c r="A91" s="5"/>
      <c r="B91" s="15"/>
      <c r="C91" s="231"/>
      <c r="D91" s="220">
        <v>4121</v>
      </c>
      <c r="E91" s="223" t="s">
        <v>82</v>
      </c>
      <c r="F91" s="108">
        <v>833000</v>
      </c>
      <c r="G91" s="14"/>
    </row>
    <row r="92" spans="1:7" s="49" customFormat="1" ht="16.5" customHeight="1">
      <c r="A92" s="5"/>
      <c r="B92" s="15"/>
      <c r="C92" s="231"/>
      <c r="D92" s="220">
        <v>4122</v>
      </c>
      <c r="E92" s="223" t="s">
        <v>84</v>
      </c>
      <c r="F92" s="108">
        <v>294900</v>
      </c>
      <c r="G92" s="14"/>
    </row>
    <row r="93" spans="1:7" s="49" customFormat="1" ht="16.5" customHeight="1">
      <c r="A93" s="5"/>
      <c r="B93" s="15"/>
      <c r="C93" s="231"/>
      <c r="D93" s="220">
        <v>4125</v>
      </c>
      <c r="E93" s="223" t="s">
        <v>83</v>
      </c>
      <c r="F93" s="108">
        <v>446100</v>
      </c>
      <c r="G93" s="14"/>
    </row>
    <row r="94" spans="1:7" s="49" customFormat="1" ht="16.5" customHeight="1">
      <c r="A94" s="5"/>
      <c r="B94" s="15"/>
      <c r="C94" s="231"/>
      <c r="D94" s="220">
        <v>4127</v>
      </c>
      <c r="E94" s="223" t="s">
        <v>129</v>
      </c>
      <c r="F94" s="108">
        <v>200000</v>
      </c>
      <c r="G94" s="14"/>
    </row>
    <row r="95" spans="1:7" s="49" customFormat="1" ht="16.5" customHeight="1">
      <c r="A95" s="5"/>
      <c r="B95" s="15"/>
      <c r="C95" s="231"/>
      <c r="D95" s="220">
        <v>4128</v>
      </c>
      <c r="E95" s="223" t="s">
        <v>130</v>
      </c>
      <c r="F95" s="108">
        <v>200000</v>
      </c>
      <c r="G95" s="14"/>
    </row>
    <row r="96" spans="1:7" s="49" customFormat="1" ht="16.5" customHeight="1">
      <c r="A96" s="5"/>
      <c r="B96" s="15"/>
      <c r="C96" s="231"/>
      <c r="D96" s="220">
        <v>4129</v>
      </c>
      <c r="E96" s="223" t="s">
        <v>85</v>
      </c>
      <c r="F96" s="108">
        <v>146800</v>
      </c>
      <c r="G96" s="14"/>
    </row>
    <row r="97" spans="1:7" s="49" customFormat="1" ht="19.5" customHeight="1">
      <c r="A97" s="5"/>
      <c r="B97" s="15"/>
      <c r="C97" s="231">
        <v>413</v>
      </c>
      <c r="D97" s="237"/>
      <c r="E97" s="238" t="s">
        <v>2</v>
      </c>
      <c r="F97" s="249">
        <f>SUM(F98:F105)</f>
        <v>7526000</v>
      </c>
      <c r="G97" s="14"/>
    </row>
    <row r="98" spans="1:7" s="49" customFormat="1" ht="16.5" customHeight="1">
      <c r="A98" s="5"/>
      <c r="B98" s="15"/>
      <c r="C98" s="231"/>
      <c r="D98" s="220">
        <v>4131</v>
      </c>
      <c r="E98" s="223" t="s">
        <v>131</v>
      </c>
      <c r="F98" s="108">
        <v>526200</v>
      </c>
      <c r="G98" s="14"/>
    </row>
    <row r="99" spans="1:7" s="49" customFormat="1" ht="16.5" customHeight="1">
      <c r="A99" s="5"/>
      <c r="B99" s="15"/>
      <c r="C99" s="231"/>
      <c r="D99" s="220">
        <v>4132</v>
      </c>
      <c r="E99" s="223" t="s">
        <v>9</v>
      </c>
      <c r="F99" s="108">
        <v>133900</v>
      </c>
      <c r="G99" s="14"/>
    </row>
    <row r="100" spans="1:7" s="49" customFormat="1" ht="16.5" customHeight="1">
      <c r="A100" s="5"/>
      <c r="B100" s="15"/>
      <c r="C100" s="231"/>
      <c r="D100" s="220">
        <v>4133</v>
      </c>
      <c r="E100" s="223" t="s">
        <v>10</v>
      </c>
      <c r="F100" s="108">
        <v>24500</v>
      </c>
      <c r="G100" s="14"/>
    </row>
    <row r="101" spans="1:7" s="49" customFormat="1" ht="16.5" customHeight="1">
      <c r="A101" s="5"/>
      <c r="B101" s="15"/>
      <c r="C101" s="231"/>
      <c r="D101" s="220">
        <v>4134</v>
      </c>
      <c r="E101" s="223" t="s">
        <v>25</v>
      </c>
      <c r="F101" s="108">
        <v>2183000</v>
      </c>
      <c r="G101" s="14"/>
    </row>
    <row r="102" spans="1:7" s="49" customFormat="1" ht="16.5" customHeight="1">
      <c r="A102" s="5"/>
      <c r="B102" s="15"/>
      <c r="C102" s="231"/>
      <c r="D102" s="220">
        <v>4135</v>
      </c>
      <c r="E102" s="223" t="s">
        <v>133</v>
      </c>
      <c r="F102" s="108">
        <v>255000</v>
      </c>
      <c r="G102" s="14"/>
    </row>
    <row r="103" spans="1:7" s="49" customFormat="1" ht="16.5" customHeight="1">
      <c r="A103" s="5"/>
      <c r="B103" s="15"/>
      <c r="C103" s="231"/>
      <c r="D103" s="220">
        <v>4136</v>
      </c>
      <c r="E103" s="223" t="s">
        <v>132</v>
      </c>
      <c r="F103" s="108">
        <v>66500</v>
      </c>
      <c r="G103" s="14"/>
    </row>
    <row r="104" spans="1:7" s="49" customFormat="1" ht="16.5" customHeight="1">
      <c r="A104" s="5"/>
      <c r="B104" s="15"/>
      <c r="C104" s="231"/>
      <c r="D104" s="220">
        <v>4137</v>
      </c>
      <c r="E104" s="223" t="s">
        <v>134</v>
      </c>
      <c r="F104" s="108">
        <v>110000</v>
      </c>
      <c r="G104" s="14"/>
    </row>
    <row r="105" spans="1:7" s="49" customFormat="1" ht="16.5" customHeight="1">
      <c r="A105" s="5"/>
      <c r="B105" s="15"/>
      <c r="C105" s="231"/>
      <c r="D105" s="220">
        <v>4139</v>
      </c>
      <c r="E105" s="223" t="s">
        <v>86</v>
      </c>
      <c r="F105" s="108">
        <v>4226900</v>
      </c>
      <c r="G105" s="14"/>
    </row>
    <row r="106" spans="1:7" s="49" customFormat="1" ht="19.5" customHeight="1">
      <c r="A106" s="5"/>
      <c r="B106" s="15"/>
      <c r="C106" s="231">
        <v>414</v>
      </c>
      <c r="D106" s="237"/>
      <c r="E106" s="238" t="s">
        <v>135</v>
      </c>
      <c r="F106" s="249">
        <f>F107+F108+F109</f>
        <v>335000</v>
      </c>
      <c r="G106" s="14"/>
    </row>
    <row r="107" spans="1:7" s="49" customFormat="1" ht="16.5" customHeight="1">
      <c r="A107" s="5"/>
      <c r="B107" s="15"/>
      <c r="C107" s="231"/>
      <c r="D107" s="220">
        <v>4142</v>
      </c>
      <c r="E107" s="225" t="s">
        <v>52</v>
      </c>
      <c r="F107" s="108">
        <v>120000</v>
      </c>
      <c r="G107" s="14"/>
    </row>
    <row r="108" spans="1:7" s="49" customFormat="1" ht="16.5" customHeight="1">
      <c r="A108" s="5"/>
      <c r="B108" s="15"/>
      <c r="C108" s="231"/>
      <c r="D108" s="220">
        <v>4143</v>
      </c>
      <c r="E108" s="225" t="s">
        <v>183</v>
      </c>
      <c r="F108" s="108">
        <v>150000</v>
      </c>
      <c r="G108" s="14"/>
    </row>
    <row r="109" spans="1:7" s="49" customFormat="1" ht="16.5" customHeight="1">
      <c r="A109" s="5"/>
      <c r="B109" s="15"/>
      <c r="C109" s="231"/>
      <c r="D109" s="220">
        <v>4144</v>
      </c>
      <c r="E109" s="240" t="s">
        <v>141</v>
      </c>
      <c r="F109" s="108">
        <v>65000</v>
      </c>
      <c r="G109" s="14"/>
    </row>
    <row r="110" spans="1:7" s="49" customFormat="1" ht="19.5" customHeight="1">
      <c r="A110" s="5"/>
      <c r="B110" s="15"/>
      <c r="C110" s="231">
        <v>415</v>
      </c>
      <c r="D110" s="241"/>
      <c r="E110" s="242" t="s">
        <v>109</v>
      </c>
      <c r="F110" s="249">
        <f>F111+F112</f>
        <v>700000</v>
      </c>
      <c r="G110" s="14"/>
    </row>
    <row r="111" spans="1:7" s="49" customFormat="1" ht="16.5" customHeight="1">
      <c r="A111" s="5"/>
      <c r="B111" s="15"/>
      <c r="C111" s="231"/>
      <c r="D111" s="220">
        <v>4151</v>
      </c>
      <c r="E111" s="234" t="s">
        <v>110</v>
      </c>
      <c r="F111" s="108">
        <v>50000</v>
      </c>
      <c r="G111" s="14"/>
    </row>
    <row r="112" spans="1:7" s="49" customFormat="1" ht="16.5" customHeight="1">
      <c r="A112" s="5"/>
      <c r="B112" s="15"/>
      <c r="C112" s="231"/>
      <c r="D112" s="220">
        <v>4152</v>
      </c>
      <c r="E112" s="223" t="s">
        <v>111</v>
      </c>
      <c r="F112" s="108">
        <v>650000</v>
      </c>
      <c r="G112" s="14"/>
    </row>
    <row r="113" spans="1:7" s="49" customFormat="1" ht="19.5" customHeight="1">
      <c r="A113" s="5"/>
      <c r="B113" s="15"/>
      <c r="C113" s="231">
        <v>416</v>
      </c>
      <c r="D113" s="237"/>
      <c r="E113" s="238" t="s">
        <v>87</v>
      </c>
      <c r="F113" s="249">
        <f>F114</f>
        <v>6000</v>
      </c>
      <c r="G113" s="14"/>
    </row>
    <row r="114" spans="1:7" s="49" customFormat="1" ht="16.5" customHeight="1">
      <c r="A114" s="5"/>
      <c r="B114" s="15"/>
      <c r="C114" s="231"/>
      <c r="D114" s="220">
        <v>4161</v>
      </c>
      <c r="E114" s="223" t="s">
        <v>88</v>
      </c>
      <c r="F114" s="108">
        <v>6000</v>
      </c>
      <c r="G114" s="14"/>
    </row>
    <row r="115" spans="1:7" s="49" customFormat="1" ht="19.5" customHeight="1">
      <c r="A115" s="5"/>
      <c r="B115" s="15"/>
      <c r="C115" s="231">
        <v>418</v>
      </c>
      <c r="D115" s="237"/>
      <c r="E115" s="238" t="s">
        <v>139</v>
      </c>
      <c r="F115" s="249">
        <f>F116</f>
        <v>100000</v>
      </c>
      <c r="G115" s="14"/>
    </row>
    <row r="116" spans="1:7" s="49" customFormat="1" ht="16.5" customHeight="1">
      <c r="A116" s="5"/>
      <c r="B116" s="15"/>
      <c r="C116" s="231"/>
      <c r="D116" s="220">
        <v>4181</v>
      </c>
      <c r="E116" s="225" t="s">
        <v>105</v>
      </c>
      <c r="F116" s="108">
        <v>100000</v>
      </c>
      <c r="G116" s="14"/>
    </row>
    <row r="117" spans="1:7" s="49" customFormat="1" ht="34.5" customHeight="1">
      <c r="A117" s="5"/>
      <c r="B117" s="15"/>
      <c r="C117" s="231">
        <v>431</v>
      </c>
      <c r="D117" s="237"/>
      <c r="E117" s="104" t="s">
        <v>8</v>
      </c>
      <c r="F117" s="249">
        <f>F118+F119+F120+F121+F123+F122</f>
        <v>12338500</v>
      </c>
      <c r="G117" s="14"/>
    </row>
    <row r="118" spans="1:7" s="49" customFormat="1" ht="16.5" customHeight="1">
      <c r="A118" s="5"/>
      <c r="B118" s="15"/>
      <c r="C118" s="231"/>
      <c r="D118" s="220">
        <v>4311</v>
      </c>
      <c r="E118" s="243" t="s">
        <v>36</v>
      </c>
      <c r="F118" s="108">
        <v>130000</v>
      </c>
      <c r="G118" s="14"/>
    </row>
    <row r="119" spans="1:7" s="49" customFormat="1" ht="16.5" customHeight="1">
      <c r="A119" s="5"/>
      <c r="B119" s="15"/>
      <c r="C119" s="231"/>
      <c r="D119" s="220">
        <v>4312</v>
      </c>
      <c r="E119" s="239" t="s">
        <v>11</v>
      </c>
      <c r="F119" s="108">
        <v>560500</v>
      </c>
      <c r="G119" s="14"/>
    </row>
    <row r="120" spans="1:7" s="49" customFormat="1" ht="16.5" customHeight="1">
      <c r="A120" s="5"/>
      <c r="B120" s="15"/>
      <c r="C120" s="231"/>
      <c r="D120" s="220">
        <v>4313</v>
      </c>
      <c r="E120" s="239" t="s">
        <v>136</v>
      </c>
      <c r="F120" s="108">
        <v>1285000</v>
      </c>
      <c r="G120" s="14"/>
    </row>
    <row r="121" spans="1:7" s="49" customFormat="1" ht="16.5" customHeight="1">
      <c r="A121" s="5"/>
      <c r="B121" s="15"/>
      <c r="C121" s="231"/>
      <c r="D121" s="220">
        <v>4317</v>
      </c>
      <c r="E121" s="239" t="s">
        <v>137</v>
      </c>
      <c r="F121" s="108">
        <v>1070000</v>
      </c>
      <c r="G121" s="14"/>
    </row>
    <row r="122" spans="1:7" s="49" customFormat="1" ht="16.5" customHeight="1">
      <c r="A122" s="5"/>
      <c r="B122" s="15"/>
      <c r="C122" s="231"/>
      <c r="D122" s="220">
        <v>4318</v>
      </c>
      <c r="E122" s="239" t="s">
        <v>187</v>
      </c>
      <c r="F122" s="108">
        <v>800000</v>
      </c>
      <c r="G122" s="14"/>
    </row>
    <row r="123" spans="1:7" s="49" customFormat="1" ht="16.5" customHeight="1">
      <c r="A123" s="5"/>
      <c r="B123" s="15"/>
      <c r="C123" s="231"/>
      <c r="D123" s="220">
        <v>4319</v>
      </c>
      <c r="E123" s="239" t="s">
        <v>3</v>
      </c>
      <c r="F123" s="108">
        <v>8493000</v>
      </c>
      <c r="G123" s="14"/>
    </row>
    <row r="124" spans="1:7" s="49" customFormat="1" ht="15.75" customHeight="1">
      <c r="A124" s="5"/>
      <c r="B124" s="15"/>
      <c r="C124" s="231">
        <v>441</v>
      </c>
      <c r="D124" s="237"/>
      <c r="E124" s="238" t="s">
        <v>89</v>
      </c>
      <c r="F124" s="249">
        <f>F125+F126+F127+F128</f>
        <v>0</v>
      </c>
      <c r="G124" s="14"/>
    </row>
    <row r="125" spans="1:7" s="49" customFormat="1" ht="16.5" customHeight="1">
      <c r="A125" s="5"/>
      <c r="B125" s="15"/>
      <c r="C125" s="231"/>
      <c r="D125" s="220">
        <v>4412</v>
      </c>
      <c r="E125" s="223" t="s">
        <v>12</v>
      </c>
      <c r="F125" s="244">
        <f>F336</f>
        <v>0</v>
      </c>
      <c r="G125" s="14"/>
    </row>
    <row r="126" spans="1:7" s="49" customFormat="1" ht="16.5" customHeight="1">
      <c r="A126" s="5"/>
      <c r="B126" s="15"/>
      <c r="C126" s="231"/>
      <c r="D126" s="220">
        <v>4413</v>
      </c>
      <c r="E126" s="239" t="s">
        <v>13</v>
      </c>
      <c r="F126" s="244">
        <f>F337</f>
        <v>0</v>
      </c>
      <c r="G126" s="14"/>
    </row>
    <row r="127" spans="1:7" s="49" customFormat="1" ht="16.5" customHeight="1">
      <c r="A127" s="5"/>
      <c r="B127" s="15"/>
      <c r="C127" s="231"/>
      <c r="D127" s="220">
        <v>4415</v>
      </c>
      <c r="E127" s="239" t="s">
        <v>14</v>
      </c>
      <c r="F127" s="244">
        <f>F338</f>
        <v>0</v>
      </c>
      <c r="G127" s="14"/>
    </row>
    <row r="128" spans="1:7" s="49" customFormat="1" ht="16.5" customHeight="1">
      <c r="A128" s="5"/>
      <c r="B128" s="15"/>
      <c r="C128" s="231"/>
      <c r="D128" s="220">
        <v>4416</v>
      </c>
      <c r="E128" s="239" t="s">
        <v>170</v>
      </c>
      <c r="F128" s="244">
        <f>F339</f>
        <v>0</v>
      </c>
      <c r="G128" s="14"/>
    </row>
    <row r="129" spans="1:7" s="49" customFormat="1" ht="19.5" customHeight="1">
      <c r="A129" s="5"/>
      <c r="B129" s="15"/>
      <c r="C129" s="231">
        <v>46</v>
      </c>
      <c r="D129" s="237"/>
      <c r="E129" s="238" t="s">
        <v>54</v>
      </c>
      <c r="F129" s="249">
        <f>F130+F131</f>
        <v>2522300</v>
      </c>
      <c r="G129" s="14"/>
    </row>
    <row r="130" spans="1:7" s="49" customFormat="1" ht="16.5" customHeight="1">
      <c r="A130" s="5"/>
      <c r="B130" s="15"/>
      <c r="C130" s="231"/>
      <c r="D130" s="245">
        <v>4611</v>
      </c>
      <c r="E130" s="246" t="s">
        <v>208</v>
      </c>
      <c r="F130" s="247">
        <v>922300</v>
      </c>
      <c r="G130" s="14"/>
    </row>
    <row r="131" spans="1:7" s="49" customFormat="1" ht="16.5" customHeight="1">
      <c r="A131" s="5"/>
      <c r="B131" s="15"/>
      <c r="C131" s="231"/>
      <c r="D131" s="220">
        <v>4631</v>
      </c>
      <c r="E131" s="223" t="s">
        <v>138</v>
      </c>
      <c r="F131" s="108">
        <v>1600000</v>
      </c>
      <c r="G131" s="14"/>
    </row>
    <row r="132" spans="1:7" s="49" customFormat="1" ht="15" customHeight="1">
      <c r="A132" s="5"/>
      <c r="B132" s="15"/>
      <c r="C132" s="231">
        <v>47</v>
      </c>
      <c r="D132" s="237"/>
      <c r="E132" s="238" t="s">
        <v>90</v>
      </c>
      <c r="F132" s="249">
        <f>F133+F134</f>
        <v>900000</v>
      </c>
      <c r="G132" s="14"/>
    </row>
    <row r="133" spans="1:7" s="49" customFormat="1" ht="16.5" customHeight="1">
      <c r="A133" s="5"/>
      <c r="B133" s="15"/>
      <c r="C133" s="231"/>
      <c r="D133" s="220">
        <v>4711</v>
      </c>
      <c r="E133" s="223" t="s">
        <v>91</v>
      </c>
      <c r="F133" s="108">
        <v>700000</v>
      </c>
      <c r="G133" s="14"/>
    </row>
    <row r="134" spans="1:7" s="49" customFormat="1" ht="16.5" customHeight="1" thickBot="1">
      <c r="A134" s="5"/>
      <c r="B134" s="15"/>
      <c r="C134" s="231"/>
      <c r="D134" s="220">
        <v>4721</v>
      </c>
      <c r="E134" s="223" t="s">
        <v>98</v>
      </c>
      <c r="F134" s="108">
        <v>200000</v>
      </c>
      <c r="G134" s="14"/>
    </row>
    <row r="135" spans="1:7" s="49" customFormat="1" ht="29.25" customHeight="1" thickBot="1" thickTop="1">
      <c r="A135" s="5"/>
      <c r="B135" s="15"/>
      <c r="C135" s="46">
        <v>4</v>
      </c>
      <c r="D135" s="518" t="s">
        <v>147</v>
      </c>
      <c r="E135" s="550"/>
      <c r="F135" s="248">
        <f>F84+F90+F97+F106+F110+F113+F117+F115+F124+F129+F132</f>
        <v>35273700</v>
      </c>
      <c r="G135" s="14"/>
    </row>
    <row r="136" spans="1:7" s="49" customFormat="1" ht="12.75">
      <c r="A136" s="5"/>
      <c r="B136" s="15"/>
      <c r="C136" s="15"/>
      <c r="D136" s="15"/>
      <c r="E136" s="47"/>
      <c r="F136" s="48"/>
      <c r="G136" s="14"/>
    </row>
    <row r="137" spans="1:7" s="49" customFormat="1" ht="25.5" customHeight="1">
      <c r="A137" s="5"/>
      <c r="B137" s="15"/>
      <c r="C137" s="15"/>
      <c r="D137" s="15"/>
      <c r="E137" s="47"/>
      <c r="F137" s="48"/>
      <c r="G137" s="14"/>
    </row>
    <row r="138" spans="1:7" s="49" customFormat="1" ht="22.5" customHeight="1">
      <c r="A138" s="5"/>
      <c r="B138" s="15"/>
      <c r="C138" s="15"/>
      <c r="D138" s="15"/>
      <c r="E138" s="47"/>
      <c r="F138" s="48"/>
      <c r="G138" s="14"/>
    </row>
    <row r="139" spans="1:7" s="49" customFormat="1" ht="20.25">
      <c r="A139" s="539" t="s">
        <v>173</v>
      </c>
      <c r="B139" s="539"/>
      <c r="C139" s="539"/>
      <c r="D139" s="539"/>
      <c r="E139" s="539"/>
      <c r="F139" s="539"/>
      <c r="G139" s="539"/>
    </row>
    <row r="140" spans="1:7" s="49" customFormat="1" ht="20.25">
      <c r="A140" s="152"/>
      <c r="B140" s="154"/>
      <c r="C140" s="152"/>
      <c r="D140" s="152"/>
      <c r="E140" s="152"/>
      <c r="F140" s="152"/>
      <c r="G140" s="153"/>
    </row>
    <row r="141" spans="1:7" s="49" customFormat="1" ht="26.25" customHeight="1">
      <c r="A141" s="540" t="s">
        <v>34</v>
      </c>
      <c r="B141" s="540"/>
      <c r="C141" s="540"/>
      <c r="D141" s="540"/>
      <c r="E141" s="540"/>
      <c r="F141" s="540"/>
      <c r="G141" s="540"/>
    </row>
    <row r="142" spans="1:7" s="49" customFormat="1" ht="21" customHeight="1">
      <c r="A142" s="543" t="s">
        <v>35</v>
      </c>
      <c r="B142" s="543"/>
      <c r="C142" s="543"/>
      <c r="D142" s="543"/>
      <c r="E142" s="543"/>
      <c r="F142" s="543"/>
      <c r="G142" s="543"/>
    </row>
    <row r="143" spans="1:7" s="49" customFormat="1" ht="21" customHeight="1">
      <c r="A143" s="543"/>
      <c r="B143" s="543"/>
      <c r="C143" s="543"/>
      <c r="D143" s="543"/>
      <c r="E143" s="543"/>
      <c r="F143" s="543"/>
      <c r="G143" s="543"/>
    </row>
    <row r="144" spans="1:7" s="49" customFormat="1" ht="38.25" customHeight="1">
      <c r="A144" s="539" t="s">
        <v>174</v>
      </c>
      <c r="B144" s="539"/>
      <c r="C144" s="539"/>
      <c r="D144" s="539"/>
      <c r="E144" s="539"/>
      <c r="F144" s="539"/>
      <c r="G144" s="539"/>
    </row>
    <row r="145" spans="1:7" s="49" customFormat="1" ht="20.25">
      <c r="A145" s="150"/>
      <c r="B145" s="162"/>
      <c r="C145" s="150"/>
      <c r="D145" s="150"/>
      <c r="E145" s="150"/>
      <c r="F145" s="152"/>
      <c r="G145" s="163"/>
    </row>
    <row r="146" spans="1:7" s="49" customFormat="1" ht="39.75" customHeight="1">
      <c r="A146" s="540" t="s">
        <v>168</v>
      </c>
      <c r="B146" s="540"/>
      <c r="C146" s="540"/>
      <c r="D146" s="540"/>
      <c r="E146" s="540"/>
      <c r="F146" s="540"/>
      <c r="G146" s="540"/>
    </row>
    <row r="147" spans="1:7" s="49" customFormat="1" ht="23.25" customHeight="1">
      <c r="A147" s="150"/>
      <c r="B147" s="162"/>
      <c r="C147" s="150"/>
      <c r="D147" s="150"/>
      <c r="E147" s="150"/>
      <c r="F147" s="152"/>
      <c r="G147" s="163"/>
    </row>
    <row r="148" spans="1:7" s="49" customFormat="1" ht="24.75" customHeight="1">
      <c r="A148" s="539" t="s">
        <v>175</v>
      </c>
      <c r="B148" s="539"/>
      <c r="C148" s="539"/>
      <c r="D148" s="539"/>
      <c r="E148" s="539"/>
      <c r="F148" s="539"/>
      <c r="G148" s="539"/>
    </row>
    <row r="149" spans="1:7" s="49" customFormat="1" ht="20.25">
      <c r="A149" s="155"/>
      <c r="B149" s="155"/>
      <c r="C149" s="155"/>
      <c r="D149" s="155"/>
      <c r="E149" s="155"/>
      <c r="F149" s="189"/>
      <c r="G149" s="155"/>
    </row>
    <row r="150" spans="1:7" s="49" customFormat="1" ht="63" customHeight="1">
      <c r="A150" s="543" t="s">
        <v>40</v>
      </c>
      <c r="B150" s="543"/>
      <c r="C150" s="543"/>
      <c r="D150" s="543"/>
      <c r="E150" s="543"/>
      <c r="F150" s="543"/>
      <c r="G150" s="543"/>
    </row>
    <row r="151" spans="1:7" s="49" customFormat="1" ht="18.75" customHeight="1">
      <c r="A151" s="155"/>
      <c r="B151" s="155"/>
      <c r="C151" s="155"/>
      <c r="D151" s="155"/>
      <c r="E151" s="155"/>
      <c r="F151" s="189"/>
      <c r="G151" s="155"/>
    </row>
    <row r="152" spans="1:7" s="49" customFormat="1" ht="22.5" customHeight="1">
      <c r="A152" s="539" t="s">
        <v>176</v>
      </c>
      <c r="B152" s="545"/>
      <c r="C152" s="545"/>
      <c r="D152" s="545"/>
      <c r="E152" s="545"/>
      <c r="F152" s="545"/>
      <c r="G152" s="545"/>
    </row>
    <row r="153" spans="1:7" s="49" customFormat="1" ht="21.75" customHeight="1">
      <c r="A153" s="150"/>
      <c r="B153" s="162"/>
      <c r="C153" s="150"/>
      <c r="D153" s="150"/>
      <c r="E153" s="150"/>
      <c r="F153" s="152"/>
      <c r="G153" s="163"/>
    </row>
    <row r="154" spans="1:7" s="49" customFormat="1" ht="49.5" customHeight="1">
      <c r="A154" s="540" t="s">
        <v>203</v>
      </c>
      <c r="B154" s="540"/>
      <c r="C154" s="540"/>
      <c r="D154" s="540"/>
      <c r="E154" s="540"/>
      <c r="F154" s="540"/>
      <c r="G154" s="540"/>
    </row>
    <row r="155" spans="1:7" s="49" customFormat="1" ht="49.5" customHeight="1">
      <c r="A155" s="543" t="s">
        <v>184</v>
      </c>
      <c r="B155" s="543"/>
      <c r="C155" s="543"/>
      <c r="D155" s="543"/>
      <c r="E155" s="543"/>
      <c r="F155" s="543"/>
      <c r="G155" s="543"/>
    </row>
    <row r="156" spans="1:7" s="49" customFormat="1" ht="52.5" customHeight="1">
      <c r="A156" s="543" t="s">
        <v>199</v>
      </c>
      <c r="B156" s="543"/>
      <c r="C156" s="543"/>
      <c r="D156" s="543"/>
      <c r="E156" s="543"/>
      <c r="F156" s="543"/>
      <c r="G156" s="543"/>
    </row>
    <row r="157" spans="1:7" s="49" customFormat="1" ht="48.75" customHeight="1">
      <c r="A157" s="540" t="s">
        <v>29</v>
      </c>
      <c r="B157" s="540"/>
      <c r="C157" s="540"/>
      <c r="D157" s="540"/>
      <c r="E157" s="540"/>
      <c r="F157" s="540"/>
      <c r="G157" s="540"/>
    </row>
    <row r="158" spans="1:7" s="49" customFormat="1" ht="20.25">
      <c r="A158" s="150"/>
      <c r="B158" s="162"/>
      <c r="C158" s="150"/>
      <c r="D158" s="150"/>
      <c r="E158" s="150"/>
      <c r="F158" s="152"/>
      <c r="G158" s="163"/>
    </row>
    <row r="159" spans="1:7" s="49" customFormat="1" ht="20.25">
      <c r="A159" s="539" t="s">
        <v>177</v>
      </c>
      <c r="B159" s="539"/>
      <c r="C159" s="539"/>
      <c r="D159" s="539"/>
      <c r="E159" s="539"/>
      <c r="F159" s="539"/>
      <c r="G159" s="539"/>
    </row>
    <row r="160" spans="1:7" s="49" customFormat="1" ht="105" customHeight="1">
      <c r="A160" s="540" t="s">
        <v>186</v>
      </c>
      <c r="B160" s="540"/>
      <c r="C160" s="540"/>
      <c r="D160" s="540"/>
      <c r="E160" s="540"/>
      <c r="F160" s="540"/>
      <c r="G160" s="540"/>
    </row>
    <row r="161" spans="1:7" s="49" customFormat="1" ht="20.25">
      <c r="A161" s="150"/>
      <c r="B161" s="162"/>
      <c r="C161" s="150"/>
      <c r="D161" s="150"/>
      <c r="E161" s="150"/>
      <c r="F161" s="152"/>
      <c r="G161" s="163"/>
    </row>
    <row r="162" spans="1:7" s="49" customFormat="1" ht="20.25">
      <c r="A162" s="539" t="s">
        <v>178</v>
      </c>
      <c r="B162" s="539"/>
      <c r="C162" s="539"/>
      <c r="D162" s="539"/>
      <c r="E162" s="539"/>
      <c r="F162" s="539"/>
      <c r="G162" s="539"/>
    </row>
    <row r="163" spans="1:7" s="49" customFormat="1" ht="55.5" customHeight="1">
      <c r="A163" s="540" t="s">
        <v>30</v>
      </c>
      <c r="B163" s="540"/>
      <c r="C163" s="540"/>
      <c r="D163" s="540"/>
      <c r="E163" s="540"/>
      <c r="F163" s="540"/>
      <c r="G163" s="540"/>
    </row>
    <row r="164" spans="1:7" s="49" customFormat="1" ht="20.25">
      <c r="A164" s="150"/>
      <c r="B164" s="162"/>
      <c r="C164" s="150"/>
      <c r="D164" s="150"/>
      <c r="E164" s="150"/>
      <c r="F164" s="152"/>
      <c r="G164" s="163"/>
    </row>
    <row r="165" spans="1:7" s="49" customFormat="1" ht="21" customHeight="1">
      <c r="A165" s="539" t="s">
        <v>179</v>
      </c>
      <c r="B165" s="539"/>
      <c r="C165" s="539"/>
      <c r="D165" s="539"/>
      <c r="E165" s="539"/>
      <c r="F165" s="539"/>
      <c r="G165" s="539"/>
    </row>
    <row r="166" spans="1:7" s="49" customFormat="1" ht="12.75" customHeight="1">
      <c r="A166" s="150"/>
      <c r="B166" s="162"/>
      <c r="C166" s="150"/>
      <c r="D166" s="150"/>
      <c r="E166" s="150"/>
      <c r="F166" s="152"/>
      <c r="G166" s="163"/>
    </row>
    <row r="167" spans="1:7" s="49" customFormat="1" ht="65.25" customHeight="1">
      <c r="A167" s="540" t="s">
        <v>200</v>
      </c>
      <c r="B167" s="540"/>
      <c r="C167" s="540"/>
      <c r="D167" s="540"/>
      <c r="E167" s="540"/>
      <c r="F167" s="540"/>
      <c r="G167" s="540"/>
    </row>
    <row r="168" spans="1:7" s="49" customFormat="1" ht="17.25" customHeight="1">
      <c r="A168" s="148"/>
      <c r="B168" s="164"/>
      <c r="C168" s="148"/>
      <c r="D168" s="148"/>
      <c r="E168" s="148"/>
      <c r="F168" s="187"/>
      <c r="G168" s="148"/>
    </row>
    <row r="169" spans="1:7" s="49" customFormat="1" ht="37.5" customHeight="1">
      <c r="A169" s="541" t="s">
        <v>201</v>
      </c>
      <c r="B169" s="541"/>
      <c r="C169" s="541"/>
      <c r="D169" s="541"/>
      <c r="E169" s="541"/>
      <c r="F169" s="541"/>
      <c r="G169" s="541"/>
    </row>
    <row r="170" spans="1:7" s="49" customFormat="1" ht="22.5" customHeight="1">
      <c r="A170" s="149"/>
      <c r="B170" s="149"/>
      <c r="C170" s="149"/>
      <c r="D170" s="149"/>
      <c r="E170" s="149"/>
      <c r="F170" s="156"/>
      <c r="G170" s="149"/>
    </row>
    <row r="171" spans="1:7" s="49" customFormat="1" ht="20.25" customHeight="1">
      <c r="A171" s="156"/>
      <c r="B171" s="156"/>
      <c r="C171" s="156"/>
      <c r="D171" s="156"/>
      <c r="E171" s="156"/>
      <c r="F171" s="156"/>
      <c r="G171" s="156"/>
    </row>
    <row r="172" spans="1:7" s="49" customFormat="1" ht="20.25">
      <c r="A172" s="539" t="s">
        <v>180</v>
      </c>
      <c r="B172" s="539"/>
      <c r="C172" s="539"/>
      <c r="D172" s="539"/>
      <c r="E172" s="539"/>
      <c r="F172" s="539"/>
      <c r="G172" s="539"/>
    </row>
    <row r="173" spans="1:7" s="49" customFormat="1" ht="20.25">
      <c r="A173" s="150"/>
      <c r="B173" s="162"/>
      <c r="C173" s="150"/>
      <c r="D173" s="150"/>
      <c r="E173" s="150"/>
      <c r="F173" s="152"/>
      <c r="G173" s="163"/>
    </row>
    <row r="174" spans="1:7" s="49" customFormat="1" ht="42.75" customHeight="1">
      <c r="A174" s="541" t="s">
        <v>181</v>
      </c>
      <c r="B174" s="544"/>
      <c r="C174" s="544"/>
      <c r="D174" s="544"/>
      <c r="E174" s="544"/>
      <c r="F174" s="544"/>
      <c r="G174" s="544"/>
    </row>
    <row r="175" spans="1:7" s="49" customFormat="1" ht="48" customHeight="1">
      <c r="A175" s="540" t="s">
        <v>31</v>
      </c>
      <c r="B175" s="540"/>
      <c r="C175" s="540"/>
      <c r="D175" s="540"/>
      <c r="E175" s="540"/>
      <c r="F175" s="540"/>
      <c r="G175" s="540"/>
    </row>
    <row r="176" spans="1:7" s="49" customFormat="1" ht="14.25" customHeight="1">
      <c r="A176" s="541"/>
      <c r="B176" s="544"/>
      <c r="C176" s="544"/>
      <c r="D176" s="544"/>
      <c r="E176" s="544"/>
      <c r="F176" s="544"/>
      <c r="G176" s="544"/>
    </row>
    <row r="177" spans="1:7" s="49" customFormat="1" ht="20.25">
      <c r="A177" s="150"/>
      <c r="B177" s="162"/>
      <c r="C177" s="150"/>
      <c r="D177" s="150"/>
      <c r="E177" s="150"/>
      <c r="F177" s="152"/>
      <c r="G177" s="163"/>
    </row>
    <row r="178" spans="1:7" s="49" customFormat="1" ht="20.25">
      <c r="A178" s="539" t="s">
        <v>42</v>
      </c>
      <c r="B178" s="539"/>
      <c r="C178" s="539"/>
      <c r="D178" s="539"/>
      <c r="E178" s="539"/>
      <c r="F178" s="539"/>
      <c r="G178" s="539"/>
    </row>
    <row r="179" spans="1:7" s="49" customFormat="1" ht="20.25">
      <c r="A179" s="150"/>
      <c r="B179" s="162"/>
      <c r="C179" s="150"/>
      <c r="D179" s="150"/>
      <c r="E179" s="150"/>
      <c r="F179" s="152"/>
      <c r="G179" s="163"/>
    </row>
    <row r="180" spans="1:7" s="49" customFormat="1" ht="45" customHeight="1">
      <c r="A180" s="540" t="s">
        <v>196</v>
      </c>
      <c r="B180" s="540"/>
      <c r="C180" s="540"/>
      <c r="D180" s="540"/>
      <c r="E180" s="540"/>
      <c r="F180" s="540"/>
      <c r="G180" s="540"/>
    </row>
    <row r="181" spans="1:7" s="49" customFormat="1" ht="20.25">
      <c r="A181" s="150"/>
      <c r="B181" s="162"/>
      <c r="C181" s="150"/>
      <c r="D181" s="150"/>
      <c r="E181" s="150"/>
      <c r="F181" s="152"/>
      <c r="G181" s="163"/>
    </row>
    <row r="182" spans="1:7" s="49" customFormat="1" ht="20.25">
      <c r="A182" s="539" t="s">
        <v>43</v>
      </c>
      <c r="B182" s="539"/>
      <c r="C182" s="539"/>
      <c r="D182" s="539"/>
      <c r="E182" s="539"/>
      <c r="F182" s="539"/>
      <c r="G182" s="539"/>
    </row>
    <row r="183" spans="1:7" s="49" customFormat="1" ht="20.25">
      <c r="A183" s="150"/>
      <c r="B183" s="162"/>
      <c r="C183" s="150"/>
      <c r="D183" s="150"/>
      <c r="E183" s="150"/>
      <c r="F183" s="152"/>
      <c r="G183" s="163"/>
    </row>
    <row r="184" spans="1:7" s="49" customFormat="1" ht="20.25" customHeight="1">
      <c r="A184" s="541" t="s">
        <v>202</v>
      </c>
      <c r="B184" s="542"/>
      <c r="C184" s="542"/>
      <c r="D184" s="542"/>
      <c r="E184" s="542"/>
      <c r="F184" s="542"/>
      <c r="G184" s="542"/>
    </row>
    <row r="185" spans="1:7" s="49" customFormat="1" ht="20.25">
      <c r="A185" s="150"/>
      <c r="B185" s="162"/>
      <c r="C185" s="150"/>
      <c r="D185" s="150"/>
      <c r="E185" s="150"/>
      <c r="F185" s="152"/>
      <c r="G185" s="163"/>
    </row>
    <row r="186" spans="1:7" s="49" customFormat="1" ht="20.25">
      <c r="A186" s="539" t="s">
        <v>44</v>
      </c>
      <c r="B186" s="539"/>
      <c r="C186" s="539"/>
      <c r="D186" s="539"/>
      <c r="E186" s="539"/>
      <c r="F186" s="539"/>
      <c r="G186" s="539"/>
    </row>
    <row r="187" spans="1:7" s="49" customFormat="1" ht="20.25">
      <c r="A187" s="155"/>
      <c r="B187" s="155"/>
      <c r="C187" s="155"/>
      <c r="D187" s="155"/>
      <c r="E187" s="155"/>
      <c r="F187" s="189"/>
      <c r="G187" s="155"/>
    </row>
    <row r="188" spans="1:7" s="49" customFormat="1" ht="82.5" customHeight="1">
      <c r="A188" s="543" t="s">
        <v>41</v>
      </c>
      <c r="B188" s="543"/>
      <c r="C188" s="543"/>
      <c r="D188" s="543"/>
      <c r="E188" s="543"/>
      <c r="F188" s="543"/>
      <c r="G188" s="543"/>
    </row>
    <row r="189" spans="1:7" s="49" customFormat="1" ht="12.75" customHeight="1">
      <c r="A189" s="150"/>
      <c r="B189" s="162"/>
      <c r="C189" s="150"/>
      <c r="D189" s="150"/>
      <c r="E189" s="150"/>
      <c r="F189" s="152"/>
      <c r="G189" s="163"/>
    </row>
    <row r="190" spans="1:7" s="49" customFormat="1" ht="17.25" customHeight="1">
      <c r="A190" s="540"/>
      <c r="B190" s="540"/>
      <c r="C190" s="540"/>
      <c r="D190" s="540"/>
      <c r="E190" s="540"/>
      <c r="F190" s="540"/>
      <c r="G190" s="540"/>
    </row>
    <row r="191" spans="1:7" s="49" customFormat="1" ht="14.25" customHeight="1">
      <c r="A191" s="150"/>
      <c r="B191" s="162"/>
      <c r="C191" s="150"/>
      <c r="D191" s="150"/>
      <c r="E191" s="150"/>
      <c r="F191" s="152"/>
      <c r="G191" s="163"/>
    </row>
    <row r="192" spans="1:7" s="49" customFormat="1" ht="30" customHeight="1">
      <c r="A192" s="150"/>
      <c r="B192" s="151" t="s">
        <v>169</v>
      </c>
      <c r="C192" s="150"/>
      <c r="D192" s="150"/>
      <c r="E192" s="150"/>
      <c r="F192" s="152"/>
      <c r="G192" s="163"/>
    </row>
    <row r="193" spans="1:7" s="49" customFormat="1" ht="20.25">
      <c r="A193" s="150"/>
      <c r="B193" s="162"/>
      <c r="C193" s="150"/>
      <c r="D193" s="150"/>
      <c r="E193" s="150"/>
      <c r="F193" s="152"/>
      <c r="G193" s="163"/>
    </row>
    <row r="194" spans="1:7" s="49" customFormat="1" ht="30" customHeight="1">
      <c r="A194" s="539" t="s">
        <v>182</v>
      </c>
      <c r="B194" s="539"/>
      <c r="C194" s="539"/>
      <c r="D194" s="539"/>
      <c r="E194" s="539"/>
      <c r="F194" s="539"/>
      <c r="G194" s="539"/>
    </row>
    <row r="195" spans="1:7" s="49" customFormat="1" ht="72.75" customHeight="1">
      <c r="A195" s="540" t="s">
        <v>209</v>
      </c>
      <c r="B195" s="540"/>
      <c r="C195" s="540"/>
      <c r="D195" s="540"/>
      <c r="E195" s="540"/>
      <c r="F195" s="540"/>
      <c r="G195" s="540"/>
    </row>
    <row r="196" spans="1:7" s="49" customFormat="1" ht="20.25">
      <c r="A196" s="150"/>
      <c r="B196" s="162"/>
      <c r="C196" s="150"/>
      <c r="D196" s="150"/>
      <c r="E196" s="150"/>
      <c r="F196" s="152"/>
      <c r="G196" s="150"/>
    </row>
    <row r="197" spans="1:7" s="49" customFormat="1" ht="20.25">
      <c r="A197" s="150"/>
      <c r="B197" s="162"/>
      <c r="C197" s="150"/>
      <c r="D197" s="150"/>
      <c r="E197" s="150"/>
      <c r="F197" s="152"/>
      <c r="G197" s="150"/>
    </row>
    <row r="198" spans="1:7" s="49" customFormat="1" ht="15.75">
      <c r="A198" s="145"/>
      <c r="B198" s="146"/>
      <c r="C198" s="141"/>
      <c r="D198" s="141"/>
      <c r="E198" s="141"/>
      <c r="F198" s="138"/>
      <c r="G198" s="141"/>
    </row>
    <row r="199" spans="1:7" s="49" customFormat="1" ht="15.75">
      <c r="A199" s="145"/>
      <c r="B199" s="146"/>
      <c r="C199" s="141"/>
      <c r="D199" s="141"/>
      <c r="E199" s="141"/>
      <c r="F199" s="138"/>
      <c r="G199" s="141"/>
    </row>
    <row r="200" spans="1:7" s="49" customFormat="1" ht="45.75" customHeight="1">
      <c r="A200" s="145"/>
      <c r="B200" s="146"/>
      <c r="C200" s="141"/>
      <c r="D200" s="141"/>
      <c r="E200" s="141"/>
      <c r="F200" s="138"/>
      <c r="G200" s="141"/>
    </row>
    <row r="201" spans="1:7" s="49" customFormat="1" ht="15.75">
      <c r="A201" s="145"/>
      <c r="B201" s="146"/>
      <c r="C201" s="141"/>
      <c r="D201" s="141"/>
      <c r="E201" s="141"/>
      <c r="F201" s="138"/>
      <c r="G201" s="141"/>
    </row>
    <row r="202" spans="1:7" s="49" customFormat="1" ht="15.75">
      <c r="A202" s="145"/>
      <c r="B202" s="146"/>
      <c r="C202" s="141"/>
      <c r="D202" s="141"/>
      <c r="E202" s="141"/>
      <c r="F202" s="138"/>
      <c r="G202" s="141"/>
    </row>
    <row r="203" spans="1:7" s="49" customFormat="1" ht="15.75">
      <c r="A203" s="145"/>
      <c r="B203" s="146"/>
      <c r="C203" s="141"/>
      <c r="D203" s="141"/>
      <c r="E203" s="141"/>
      <c r="F203" s="138"/>
      <c r="G203" s="141"/>
    </row>
    <row r="204" spans="1:7" s="49" customFormat="1" ht="15.75">
      <c r="A204" s="145"/>
      <c r="B204" s="146"/>
      <c r="C204" s="141"/>
      <c r="D204" s="141"/>
      <c r="E204" s="141"/>
      <c r="F204" s="138"/>
      <c r="G204" s="141"/>
    </row>
    <row r="205" spans="1:7" s="49" customFormat="1" ht="15.75">
      <c r="A205" s="145"/>
      <c r="B205" s="146"/>
      <c r="C205" s="141"/>
      <c r="D205" s="141"/>
      <c r="E205" s="141"/>
      <c r="F205" s="138"/>
      <c r="G205" s="141"/>
    </row>
    <row r="206" spans="1:7" s="49" customFormat="1" ht="15.75">
      <c r="A206" s="145"/>
      <c r="B206" s="146"/>
      <c r="C206" s="141"/>
      <c r="D206" s="141"/>
      <c r="E206" s="141"/>
      <c r="F206" s="138"/>
      <c r="G206" s="141"/>
    </row>
    <row r="207" spans="1:7" s="49" customFormat="1" ht="15.75">
      <c r="A207" s="145"/>
      <c r="B207" s="146"/>
      <c r="C207" s="141"/>
      <c r="D207" s="141"/>
      <c r="E207" s="141"/>
      <c r="F207" s="138"/>
      <c r="G207" s="141"/>
    </row>
    <row r="208" spans="1:7" s="49" customFormat="1" ht="15.75">
      <c r="A208" s="145"/>
      <c r="B208" s="146"/>
      <c r="C208" s="141"/>
      <c r="D208" s="141"/>
      <c r="E208" s="141"/>
      <c r="F208" s="138"/>
      <c r="G208" s="141"/>
    </row>
    <row r="209" spans="1:7" s="49" customFormat="1" ht="15.75">
      <c r="A209" s="147"/>
      <c r="B209" s="139"/>
      <c r="C209" s="138"/>
      <c r="D209" s="138"/>
      <c r="E209" s="138"/>
      <c r="F209" s="138"/>
      <c r="G209" s="138"/>
    </row>
    <row r="210" spans="1:7" s="49" customFormat="1" ht="33" customHeight="1">
      <c r="A210" s="147"/>
      <c r="B210" s="139"/>
      <c r="C210" s="138"/>
      <c r="D210" s="138"/>
      <c r="E210" s="138"/>
      <c r="F210" s="138"/>
      <c r="G210" s="138"/>
    </row>
  </sheetData>
  <sheetProtection/>
  <mergeCells count="62">
    <mergeCell ref="A1:G1"/>
    <mergeCell ref="A7:G7"/>
    <mergeCell ref="A8:G8"/>
    <mergeCell ref="A13:G13"/>
    <mergeCell ref="A15:G15"/>
    <mergeCell ref="A16:C16"/>
    <mergeCell ref="A17:G17"/>
    <mergeCell ref="A20:G20"/>
    <mergeCell ref="A22:G22"/>
    <mergeCell ref="A23:E23"/>
    <mergeCell ref="A31:G31"/>
    <mergeCell ref="A33:G33"/>
    <mergeCell ref="A34:G34"/>
    <mergeCell ref="A35:G35"/>
    <mergeCell ref="A37:G37"/>
    <mergeCell ref="D43:D45"/>
    <mergeCell ref="F43:F45"/>
    <mergeCell ref="D46:E46"/>
    <mergeCell ref="D51:E51"/>
    <mergeCell ref="D54:E54"/>
    <mergeCell ref="D56:E56"/>
    <mergeCell ref="D59:E59"/>
    <mergeCell ref="D65:E65"/>
    <mergeCell ref="D71:E71"/>
    <mergeCell ref="D72:E72"/>
    <mergeCell ref="D74:E74"/>
    <mergeCell ref="D76:E76"/>
    <mergeCell ref="D77:E77"/>
    <mergeCell ref="D79:E79"/>
    <mergeCell ref="D135:E135"/>
    <mergeCell ref="A139:G139"/>
    <mergeCell ref="A141:G141"/>
    <mergeCell ref="A142:G143"/>
    <mergeCell ref="A144:G144"/>
    <mergeCell ref="A146:G146"/>
    <mergeCell ref="A148:G148"/>
    <mergeCell ref="A150:G150"/>
    <mergeCell ref="A152:G152"/>
    <mergeCell ref="A154:G154"/>
    <mergeCell ref="A155:G155"/>
    <mergeCell ref="A156:G156"/>
    <mergeCell ref="A157:G157"/>
    <mergeCell ref="A159:G159"/>
    <mergeCell ref="A160:G160"/>
    <mergeCell ref="A162:G162"/>
    <mergeCell ref="A163:G163"/>
    <mergeCell ref="A165:G165"/>
    <mergeCell ref="A167:G167"/>
    <mergeCell ref="A169:G169"/>
    <mergeCell ref="A172:G172"/>
    <mergeCell ref="A174:G174"/>
    <mergeCell ref="A175:G175"/>
    <mergeCell ref="A176:G176"/>
    <mergeCell ref="A178:G178"/>
    <mergeCell ref="A194:G194"/>
    <mergeCell ref="A195:G195"/>
    <mergeCell ref="A180:G180"/>
    <mergeCell ref="A182:G182"/>
    <mergeCell ref="A184:G184"/>
    <mergeCell ref="A186:G186"/>
    <mergeCell ref="A188:G188"/>
    <mergeCell ref="A190:G190"/>
  </mergeCells>
  <printOptions/>
  <pageMargins left="0.7" right="0.7" top="0.75" bottom="0.75" header="0.3" footer="0.3"/>
  <pageSetup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acirgic</cp:lastModifiedBy>
  <cp:lastPrinted>2013-01-30T07:59:05Z</cp:lastPrinted>
  <dcterms:created xsi:type="dcterms:W3CDTF">2004-10-18T07:49:55Z</dcterms:created>
  <dcterms:modified xsi:type="dcterms:W3CDTF">2013-01-30T08:24:03Z</dcterms:modified>
  <cp:category/>
  <cp:version/>
  <cp:contentType/>
  <cp:contentStatus/>
</cp:coreProperties>
</file>