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'Sheet1'!$A$1:$H$667</definedName>
  </definedNames>
  <calcPr fullCalcOnLoad="1"/>
</workbook>
</file>

<file path=xl/sharedStrings.xml><?xml version="1.0" encoding="utf-8"?>
<sst xmlns="http://schemas.openxmlformats.org/spreadsheetml/2006/main" count="780" uniqueCount="196">
  <si>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</si>
  <si>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</si>
  <si>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</si>
  <si>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</si>
  <si>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</si>
  <si>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</si>
  <si>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</si>
  <si>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</si>
  <si>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</si>
  <si>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</si>
  <si>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</si>
  <si>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Transferi nevladinim organizacijama</t>
  </si>
  <si>
    <t xml:space="preserve">Izdaci za lokalnu infrastrukturu </t>
  </si>
  <si>
    <t>Izdaci za građevinske objekte</t>
  </si>
  <si>
    <t>Izdaci za opremu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</si>
  <si>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</si>
  <si>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</si>
  <si>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</si>
  <si>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</si>
  <si>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</si>
  <si>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</si>
  <si>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</si>
  <si>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</si>
  <si>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16</t>
  </si>
  <si>
    <t>UKUPNO                    20</t>
  </si>
  <si>
    <t>Rashodi za robu i materijal</t>
  </si>
  <si>
    <t>Rashodi za energiju</t>
  </si>
  <si>
    <t>UKUPNO                    24</t>
  </si>
  <si>
    <t>UKUPNO                    25</t>
  </si>
  <si>
    <t>Izdaci za telefonske usluge</t>
  </si>
  <si>
    <t>Ek.</t>
  </si>
  <si>
    <t>Transferi ostalim institucijama</t>
  </si>
  <si>
    <t>Transferi nevladinim i drugim organizacijama</t>
  </si>
  <si>
    <t>SKUPŠTINA GLAVNOG GRADA - PODGORICE</t>
  </si>
  <si>
    <t>PREDSJEDNIK SKUPŠTINE</t>
  </si>
  <si>
    <t>UKUPNO                    26</t>
  </si>
  <si>
    <t>UKUPNO                    21</t>
  </si>
  <si>
    <t>UKUPNO                     17</t>
  </si>
  <si>
    <t>Transferi javnim institucijama</t>
  </si>
  <si>
    <t>Transferi institucijama kulture i sporta</t>
  </si>
  <si>
    <t>Član 1</t>
  </si>
  <si>
    <t>Član 2</t>
  </si>
  <si>
    <t>SREDSTVA PRENESENA IZ PRETHODNE GODINE</t>
  </si>
  <si>
    <t>JU ZA REHABILITACIJU I RESOCIJALIZACIJU KORISNIKA PSIHOAKTIVNIH SUPSTANCI</t>
  </si>
  <si>
    <t>UKUPNO                     14</t>
  </si>
  <si>
    <t>UKUPNO                    15</t>
  </si>
  <si>
    <t>UKUPNO                    22</t>
  </si>
  <si>
    <t>UKUPNO                   23</t>
  </si>
  <si>
    <t>UKUPNO                    27</t>
  </si>
  <si>
    <t>Transferi od budžeta Države</t>
  </si>
  <si>
    <t>Prodaja nepokretnosti u korist budžeta Glavnog grada</t>
  </si>
  <si>
    <t>Prihodi koje svojom djelatnošću ostvare organi lokalne uprave, službe, javne ustanove, javna preduzeća i privredna društva</t>
  </si>
  <si>
    <t>Otplata dugova</t>
  </si>
  <si>
    <t>KAPITALNI IZDACI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</si>
  <si>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</si>
  <si>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</t>
  </si>
  <si>
    <t xml:space="preserve">Org. </t>
  </si>
  <si>
    <t>klasa</t>
  </si>
  <si>
    <t>Funkc.</t>
  </si>
  <si>
    <t>PRIMICI</t>
  </si>
  <si>
    <t>POREZI</t>
  </si>
  <si>
    <t>Porez na dohodak fizičkih lica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</si>
  <si>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</si>
  <si>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</si>
  <si>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</si>
  <si>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</si>
  <si>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</si>
  <si>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</si>
  <si>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</si>
  <si>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I Z D A C I</t>
  </si>
  <si>
    <t xml:space="preserve">Porezi na zarade zaposlenih </t>
  </si>
  <si>
    <t>Ostala primanja i naknade zaposlenih</t>
  </si>
  <si>
    <t>Naknada za prevoz</t>
  </si>
  <si>
    <t>Ostale naknade</t>
  </si>
  <si>
    <t>Izdaci za materijal i usluge</t>
  </si>
  <si>
    <t>Ugovorene usluge</t>
  </si>
  <si>
    <t>Kapitalni izdaci</t>
  </si>
  <si>
    <t xml:space="preserve">Sredstva rezerve </t>
  </si>
  <si>
    <t>Tekuća budžetska rezerva</t>
  </si>
  <si>
    <t>Neto zarade</t>
  </si>
  <si>
    <t xml:space="preserve">Ugovorene usluge </t>
  </si>
  <si>
    <t>UKUPNO                     01</t>
  </si>
  <si>
    <t>SLUŽBA SKUPŠTINE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</si>
  <si>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</si>
  <si>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</si>
  <si>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</si>
  <si>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</si>
  <si>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</si>
  <si>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</si>
  <si>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</si>
  <si>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</si>
  <si>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</si>
  <si>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</si>
  <si>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</si>
  <si>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</si>
  <si>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</si>
  <si>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</si>
  <si>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</si>
  <si>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</si>
  <si>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</si>
  <si>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</si>
  <si>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</si>
  <si>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</si>
  <si>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 JU KIC " BUDO TOMOVIĆ "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</si>
  <si>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</si>
  <si>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</si>
  <si>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</si>
  <si>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</si>
  <si>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</si>
  <si>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DONACIJE I TRANSFERI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</si>
  <si>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</si>
  <si>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</si>
  <si>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</si>
  <si>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</si>
  <si>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</si>
  <si>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</si>
  <si>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</si>
  <si>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</si>
  <si>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</si>
  <si>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</si>
  <si>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</si>
  <si>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</si>
  <si>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Rashodi za telefonske  usluge</t>
  </si>
  <si>
    <t>Transferi opštinama</t>
  </si>
  <si>
    <t>Izdaci za  poštanske usluge</t>
  </si>
  <si>
    <t>Izdaci za telefonske  usluge</t>
  </si>
  <si>
    <t>Ostali izdaci</t>
  </si>
  <si>
    <t>Ekon.</t>
  </si>
  <si>
    <t>Rashodi za poštanske usluge</t>
  </si>
  <si>
    <t>Troškovi održavanja računarske opreme</t>
  </si>
  <si>
    <t>I - OPŠTI DIO</t>
  </si>
  <si>
    <t>U K U P N I   I Z D A C I</t>
  </si>
  <si>
    <t>TEKUĆI PRIHODI</t>
  </si>
  <si>
    <t xml:space="preserve">  </t>
  </si>
  <si>
    <t xml:space="preserve">SEKRETARIJAT ZA RAZVOJ PREDUZETNIŠTVA </t>
  </si>
  <si>
    <t xml:space="preserve"> JU NB " RADOSAV LJUMOVIĆ "</t>
  </si>
  <si>
    <t xml:space="preserve"> JU " GRADSKO POZORIŠTE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</si>
  <si>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</si>
  <si>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</si>
  <si>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</si>
  <si>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</si>
  <si>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</si>
  <si>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</si>
  <si>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</si>
  <si>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</si>
  <si>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SLUŽBA ZAŠTITE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</si>
  <si>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</si>
  <si>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</si>
  <si>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</si>
  <si>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</si>
  <si>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>Prihodi od zakupa poslovnih prostora</t>
  </si>
  <si>
    <t>Izdaci za investiciono održavanje</t>
  </si>
  <si>
    <t>Član 3</t>
  </si>
  <si>
    <t>Član 4</t>
  </si>
  <si>
    <t>Član 5</t>
  </si>
  <si>
    <t>Troškovi održavanja vozila</t>
  </si>
  <si>
    <t xml:space="preserve">Transferi pojedincima </t>
  </si>
  <si>
    <t>Transferi budžetu Države</t>
  </si>
  <si>
    <t>Transferi Budžetu Države</t>
  </si>
  <si>
    <t>Otplata kredita</t>
  </si>
  <si>
    <t>KOMUNALNA POLICIJA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</si>
  <si>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</si>
  <si>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</si>
  <si>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ZAVRŠNI RAČUN</t>
  </si>
  <si>
    <t>PLAN</t>
  </si>
  <si>
    <t>II             POSEBNI DIO</t>
  </si>
  <si>
    <t xml:space="preserve">Rashodi za energiju </t>
  </si>
  <si>
    <t>Izdaci za tekuće održavanje zgrada</t>
  </si>
  <si>
    <t>Troškovi održavanja  vozila</t>
  </si>
  <si>
    <t>SLUŽBA ZA UNUTRAŠNJU REVIZIJU</t>
  </si>
  <si>
    <t>Slobodan Stojanović</t>
  </si>
  <si>
    <t>Naknada za korišćenje dobara od opšteg interesa</t>
  </si>
  <si>
    <t>Naknada za komunalno opremanje građevinskog zemljišta</t>
  </si>
  <si>
    <t>Naknada za korišćenje opštinskih i nekategorisanih puteva</t>
  </si>
  <si>
    <t>Godišnja naknada za korišćenje puteva</t>
  </si>
  <si>
    <t>Naknada za korišćenje prirodnih dobara</t>
  </si>
  <si>
    <t>Porez na promet nepokretnosti</t>
  </si>
  <si>
    <t>Budžeta Glavnog grada - Podgorice za 2012. godinu</t>
  </si>
  <si>
    <t>Primici i izdaci Budžeta za 2012. godinu ostvareni su u iznosima:</t>
  </si>
  <si>
    <t>OSTVARENO 2012</t>
  </si>
  <si>
    <t xml:space="preserve">               Završni račun Budžeta Glavnog grada Podgorice za 2012. godinu, stupa na snagu osmog dana od dana objavljivanja u " Službenom listu CG - opštinski propisi " .</t>
  </si>
  <si>
    <t>Raspored primitaka po potrošačkim jedinicama i osnovnim namjenama, koje se iskazuju u Posebnom dijelu Završnog računa za 2012.godinu, ostvaren je u slijedećim iznosima:</t>
  </si>
  <si>
    <t>Otplata obaveza iz prethodnih godina</t>
  </si>
  <si>
    <t>Troškovi održavanja zgrada</t>
  </si>
  <si>
    <t>Tekuće održavanja zgrada</t>
  </si>
  <si>
    <t>Troškovi održavanja opreme</t>
  </si>
  <si>
    <r>
      <t>Izdaci......................................</t>
    </r>
    <r>
      <rPr>
        <b/>
        <sz val="16"/>
        <rFont val="Times New Roman"/>
        <family val="1"/>
      </rPr>
      <t>..41.236.281,61 €</t>
    </r>
  </si>
  <si>
    <t>Primici po vrstama i njihov raspored po namjenama koji se iskazuju u Bilansu primitaka i izdataka Budžeta Glavnog grada Podgorice za 2012. godinu, ostvareni su u slijedećim iznosima:</t>
  </si>
  <si>
    <r>
      <t>Primici......................................</t>
    </r>
    <r>
      <rPr>
        <b/>
        <sz val="16"/>
        <rFont val="Times New Roman"/>
        <family val="1"/>
      </rPr>
      <t>43.607.154,68 €</t>
    </r>
  </si>
  <si>
    <r>
      <t xml:space="preserve">Razlika između ostvarenih primitaka i izdataka u iznosu od </t>
    </r>
    <r>
      <rPr>
        <b/>
        <sz val="16"/>
        <rFont val="Times New Roman"/>
        <family val="1"/>
      </rPr>
      <t>2.370.873,07 €</t>
    </r>
    <r>
      <rPr>
        <sz val="16"/>
        <rFont val="Times New Roman"/>
        <family val="1"/>
      </rPr>
      <t xml:space="preserve"> prenosi se kao prihod Budžeta Glavnog grada Podgorice za 2013. godinu.</t>
    </r>
  </si>
  <si>
    <r>
      <t>Razlika primitaka i izdataka na dan 31.12.2012. godine.............</t>
    </r>
    <r>
      <rPr>
        <b/>
        <sz val="16"/>
        <rFont val="Times New Roman"/>
        <family val="1"/>
      </rPr>
      <t>2.370.873,07 €.</t>
    </r>
  </si>
  <si>
    <t>Otplata duga</t>
  </si>
  <si>
    <t xml:space="preserve">Otplata hartija od vrijednosti </t>
  </si>
  <si>
    <r>
      <t xml:space="preserve">Na osnovu člana 55 Zakona o finansiranju lokalne samouprave ("Službeni list RCG", broj 42/03  i "Službeni list CG", broj 5/08 i 74/10) i člana  48  stav  1  alineja  6  Statuta Glavnog  grada  (" Službeni list RCG - opštinski propisi ", broj  28/06 i "Službeni list CG - opštinski propisi ", broj 39/10 i 18/12), Skupština Glavnog grada-Podgorice, na sjednici održanoj 11.juna 2013.  godine, </t>
    </r>
    <r>
      <rPr>
        <b/>
        <sz val="16"/>
        <rFont val="Times New Roman"/>
        <family val="1"/>
      </rPr>
      <t xml:space="preserve">d o n i j e l a   je </t>
    </r>
    <r>
      <rPr>
        <sz val="16"/>
        <rFont val="Times New Roman"/>
        <family val="1"/>
      </rPr>
      <t>-</t>
    </r>
  </si>
  <si>
    <t>Broj: 01-030/13-600</t>
  </si>
  <si>
    <t>Podgorica,11.06.2013.godine</t>
  </si>
</sst>
</file>

<file path=xl/styles.xml><?xml version="1.0" encoding="utf-8"?>
<styleSheet xmlns="http://schemas.openxmlformats.org/spreadsheetml/2006/main">
  <numFmts count="28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0"/>
    <numFmt numFmtId="182" formatCode="000"/>
    <numFmt numFmtId="183" formatCode="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lbertus Extra Bold"/>
      <family val="2"/>
    </font>
    <font>
      <b/>
      <sz val="10"/>
      <name val="Albertus Extra Bold"/>
      <family val="2"/>
    </font>
    <font>
      <b/>
      <sz val="14"/>
      <name val="Arial Black"/>
      <family val="2"/>
    </font>
    <font>
      <b/>
      <sz val="14"/>
      <name val="Times New Roman"/>
      <family val="1"/>
    </font>
    <font>
      <b/>
      <sz val="13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medium"/>
      <top style="double"/>
      <bottom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double"/>
    </border>
    <border>
      <left/>
      <right style="medium"/>
      <top style="double"/>
      <bottom/>
    </border>
    <border>
      <left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medium"/>
    </border>
    <border>
      <left style="medium"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/>
      <bottom style="medium"/>
    </border>
    <border>
      <left style="thin"/>
      <right style="medium"/>
      <top style="double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/>
      <top style="double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183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83" fontId="0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3" fontId="0" fillId="0" borderId="22" xfId="0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/>
    </xf>
    <xf numFmtId="183" fontId="0" fillId="0" borderId="24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7" fillId="0" borderId="27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0" fontId="3" fillId="0" borderId="28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180" fontId="11" fillId="0" borderId="33" xfId="0" applyNumberFormat="1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11" fillId="0" borderId="33" xfId="0" applyNumberFormat="1" applyFont="1" applyFill="1" applyBorder="1" applyAlignment="1">
      <alignment horizontal="right"/>
    </xf>
    <xf numFmtId="180" fontId="11" fillId="0" borderId="36" xfId="0" applyNumberFormat="1" applyFont="1" applyFill="1" applyBorder="1" applyAlignment="1">
      <alignment horizontal="right"/>
    </xf>
    <xf numFmtId="180" fontId="3" fillId="0" borderId="35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0" fontId="3" fillId="0" borderId="39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3" fillId="0" borderId="4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80" fontId="11" fillId="0" borderId="37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180" fontId="8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82" fontId="0" fillId="0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" fontId="11" fillId="0" borderId="36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80" fontId="11" fillId="0" borderId="4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/>
    </xf>
    <xf numFmtId="180" fontId="11" fillId="0" borderId="47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80" fontId="11" fillId="0" borderId="40" xfId="0" applyNumberFormat="1" applyFont="1" applyFill="1" applyBorder="1" applyAlignment="1">
      <alignment/>
    </xf>
    <xf numFmtId="180" fontId="11" fillId="0" borderId="37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3" fontId="0" fillId="0" borderId="5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8" fillId="0" borderId="34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180" fontId="3" fillId="0" borderId="35" xfId="0" applyNumberFormat="1" applyFont="1" applyFill="1" applyBorder="1" applyAlignment="1">
      <alignment horizontal="right"/>
    </xf>
    <xf numFmtId="4" fontId="11" fillId="0" borderId="33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80" fontId="11" fillId="0" borderId="36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 horizontal="right"/>
    </xf>
    <xf numFmtId="180" fontId="11" fillId="0" borderId="28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 horizontal="right"/>
    </xf>
    <xf numFmtId="180" fontId="3" fillId="0" borderId="39" xfId="0" applyNumberFormat="1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80" fontId="11" fillId="0" borderId="33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/>
    </xf>
    <xf numFmtId="180" fontId="3" fillId="0" borderId="40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 wrapText="1"/>
    </xf>
    <xf numFmtId="0" fontId="5" fillId="0" borderId="5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180" fontId="8" fillId="0" borderId="16" xfId="0" applyNumberFormat="1" applyFont="1" applyFill="1" applyBorder="1" applyAlignment="1">
      <alignment/>
    </xf>
    <xf numFmtId="181" fontId="19" fillId="0" borderId="2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29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79" fontId="0" fillId="0" borderId="0" xfId="42" applyFont="1" applyFill="1" applyAlignment="1">
      <alignment/>
    </xf>
    <xf numFmtId="179" fontId="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180" fontId="1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1" fillId="0" borderId="54" xfId="0" applyFont="1" applyFill="1" applyBorder="1" applyAlignment="1">
      <alignment/>
    </xf>
    <xf numFmtId="180" fontId="11" fillId="0" borderId="16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 horizontal="right"/>
    </xf>
    <xf numFmtId="180" fontId="11" fillId="0" borderId="34" xfId="0" applyNumberFormat="1" applyFont="1" applyFill="1" applyBorder="1" applyAlignment="1">
      <alignment/>
    </xf>
    <xf numFmtId="180" fontId="3" fillId="0" borderId="55" xfId="0" applyNumberFormat="1" applyFont="1" applyFill="1" applyBorder="1" applyAlignment="1">
      <alignment/>
    </xf>
    <xf numFmtId="180" fontId="8" fillId="34" borderId="56" xfId="0" applyNumberFormat="1" applyFont="1" applyFill="1" applyBorder="1" applyAlignment="1">
      <alignment/>
    </xf>
    <xf numFmtId="180" fontId="8" fillId="34" borderId="51" xfId="0" applyNumberFormat="1" applyFont="1" applyFill="1" applyBorder="1" applyAlignment="1">
      <alignment/>
    </xf>
    <xf numFmtId="180" fontId="8" fillId="34" borderId="57" xfId="0" applyNumberFormat="1" applyFont="1" applyFill="1" applyBorder="1" applyAlignment="1">
      <alignment/>
    </xf>
    <xf numFmtId="180" fontId="21" fillId="34" borderId="57" xfId="0" applyNumberFormat="1" applyFont="1" applyFill="1" applyBorder="1" applyAlignment="1">
      <alignment/>
    </xf>
    <xf numFmtId="180" fontId="3" fillId="34" borderId="57" xfId="0" applyNumberFormat="1" applyFont="1" applyFill="1" applyBorder="1" applyAlignment="1">
      <alignment/>
    </xf>
    <xf numFmtId="180" fontId="3" fillId="34" borderId="58" xfId="0" applyNumberFormat="1" applyFont="1" applyFill="1" applyBorder="1" applyAlignment="1">
      <alignment/>
    </xf>
    <xf numFmtId="180" fontId="8" fillId="34" borderId="59" xfId="0" applyNumberFormat="1" applyFont="1" applyFill="1" applyBorder="1" applyAlignment="1">
      <alignment/>
    </xf>
    <xf numFmtId="180" fontId="8" fillId="34" borderId="60" xfId="0" applyNumberFormat="1" applyFont="1" applyFill="1" applyBorder="1" applyAlignment="1">
      <alignment/>
    </xf>
    <xf numFmtId="180" fontId="8" fillId="34" borderId="61" xfId="0" applyNumberFormat="1" applyFont="1" applyFill="1" applyBorder="1" applyAlignment="1">
      <alignment/>
    </xf>
    <xf numFmtId="180" fontId="21" fillId="34" borderId="62" xfId="0" applyNumberFormat="1" applyFont="1" applyFill="1" applyBorder="1" applyAlignment="1">
      <alignment/>
    </xf>
    <xf numFmtId="180" fontId="8" fillId="34" borderId="63" xfId="0" applyNumberFormat="1" applyFont="1" applyFill="1" applyBorder="1" applyAlignment="1">
      <alignment/>
    </xf>
    <xf numFmtId="0" fontId="6" fillId="34" borderId="64" xfId="0" applyFont="1" applyFill="1" applyBorder="1" applyAlignment="1">
      <alignment horizontal="center"/>
    </xf>
    <xf numFmtId="4" fontId="21" fillId="34" borderId="57" xfId="0" applyNumberFormat="1" applyFont="1" applyFill="1" applyBorder="1" applyAlignment="1">
      <alignment/>
    </xf>
    <xf numFmtId="0" fontId="3" fillId="34" borderId="65" xfId="0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180" fontId="3" fillId="0" borderId="28" xfId="0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/>
    </xf>
    <xf numFmtId="179" fontId="15" fillId="0" borderId="0" xfId="42" applyFont="1" applyFill="1" applyAlignment="1">
      <alignment/>
    </xf>
    <xf numFmtId="181" fontId="19" fillId="34" borderId="66" xfId="0" applyNumberFormat="1" applyFont="1" applyFill="1" applyBorder="1" applyAlignment="1">
      <alignment horizontal="center"/>
    </xf>
    <xf numFmtId="0" fontId="6" fillId="34" borderId="67" xfId="0" applyFont="1" applyFill="1" applyBorder="1" applyAlignment="1">
      <alignment wrapText="1"/>
    </xf>
    <xf numFmtId="0" fontId="6" fillId="34" borderId="68" xfId="0" applyFont="1" applyFill="1" applyBorder="1" applyAlignment="1">
      <alignment wrapText="1"/>
    </xf>
    <xf numFmtId="181" fontId="19" fillId="34" borderId="13" xfId="0" applyNumberFormat="1" applyFont="1" applyFill="1" applyBorder="1" applyAlignment="1">
      <alignment horizontal="center"/>
    </xf>
    <xf numFmtId="180" fontId="3" fillId="0" borderId="36" xfId="0" applyNumberFormat="1" applyFont="1" applyFill="1" applyBorder="1" applyAlignment="1">
      <alignment/>
    </xf>
    <xf numFmtId="180" fontId="3" fillId="34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55" xfId="0" applyNumberFormat="1" applyFont="1" applyFill="1" applyBorder="1" applyAlignment="1">
      <alignment/>
    </xf>
    <xf numFmtId="180" fontId="11" fillId="34" borderId="68" xfId="0" applyNumberFormat="1" applyFont="1" applyFill="1" applyBorder="1" applyAlignment="1">
      <alignment/>
    </xf>
    <xf numFmtId="180" fontId="3" fillId="34" borderId="68" xfId="0" applyNumberFormat="1" applyFont="1" applyFill="1" applyBorder="1" applyAlignment="1">
      <alignment/>
    </xf>
    <xf numFmtId="181" fontId="19" fillId="34" borderId="69" xfId="0" applyNumberFormat="1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 wrapText="1"/>
    </xf>
    <xf numFmtId="181" fontId="19" fillId="34" borderId="43" xfId="0" applyNumberFormat="1" applyFont="1" applyFill="1" applyBorder="1" applyAlignment="1">
      <alignment horizontal="center"/>
    </xf>
    <xf numFmtId="0" fontId="12" fillId="34" borderId="67" xfId="0" applyFont="1" applyFill="1" applyBorder="1" applyAlignment="1">
      <alignment horizontal="center" wrapText="1"/>
    </xf>
    <xf numFmtId="180" fontId="3" fillId="33" borderId="36" xfId="0" applyNumberFormat="1" applyFont="1" applyFill="1" applyBorder="1" applyAlignment="1">
      <alignment/>
    </xf>
    <xf numFmtId="180" fontId="3" fillId="33" borderId="35" xfId="0" applyNumberFormat="1" applyFont="1" applyFill="1" applyBorder="1" applyAlignment="1">
      <alignment/>
    </xf>
    <xf numFmtId="180" fontId="21" fillId="34" borderId="70" xfId="0" applyNumberFormat="1" applyFont="1" applyFill="1" applyBorder="1" applyAlignment="1">
      <alignment/>
    </xf>
    <xf numFmtId="180" fontId="21" fillId="34" borderId="58" xfId="0" applyNumberFormat="1" applyFont="1" applyFill="1" applyBorder="1" applyAlignment="1">
      <alignment/>
    </xf>
    <xf numFmtId="0" fontId="15" fillId="0" borderId="0" xfId="0" applyFont="1" applyFill="1" applyAlignment="1">
      <alignment horizontal="justify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83" fontId="0" fillId="0" borderId="0" xfId="0" applyNumberFormat="1" applyFont="1" applyFill="1" applyBorder="1" applyAlignment="1">
      <alignment horizontal="center"/>
    </xf>
    <xf numFmtId="181" fontId="19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180" fontId="11" fillId="34" borderId="0" xfId="0" applyNumberFormat="1" applyFont="1" applyFill="1" applyBorder="1" applyAlignment="1">
      <alignment/>
    </xf>
    <xf numFmtId="180" fontId="8" fillId="34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3" fillId="34" borderId="71" xfId="0" applyNumberFormat="1" applyFont="1" applyFill="1" applyBorder="1" applyAlignment="1">
      <alignment/>
    </xf>
    <xf numFmtId="180" fontId="8" fillId="34" borderId="56" xfId="0" applyNumberFormat="1" applyFont="1" applyFill="1" applyBorder="1" applyAlignment="1">
      <alignment/>
    </xf>
    <xf numFmtId="180" fontId="3" fillId="34" borderId="72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80" fontId="8" fillId="34" borderId="63" xfId="0" applyNumberFormat="1" applyFont="1" applyFill="1" applyBorder="1" applyAlignment="1">
      <alignment/>
    </xf>
    <xf numFmtId="180" fontId="3" fillId="34" borderId="61" xfId="0" applyNumberFormat="1" applyFont="1" applyFill="1" applyBorder="1" applyAlignment="1">
      <alignment/>
    </xf>
    <xf numFmtId="180" fontId="8" fillId="34" borderId="79" xfId="0" applyNumberFormat="1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80" fontId="3" fillId="34" borderId="58" xfId="0" applyNumberFormat="1" applyFont="1" applyFill="1" applyBorder="1" applyAlignment="1">
      <alignment/>
    </xf>
    <xf numFmtId="180" fontId="3" fillId="0" borderId="36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80" fontId="3" fillId="0" borderId="80" xfId="0" applyNumberFormat="1" applyFont="1" applyFill="1" applyBorder="1" applyAlignment="1">
      <alignment/>
    </xf>
    <xf numFmtId="180" fontId="3" fillId="0" borderId="8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80" fontId="11" fillId="0" borderId="39" xfId="0" applyNumberFormat="1" applyFont="1" applyFill="1" applyBorder="1" applyAlignment="1">
      <alignment horizontal="right"/>
    </xf>
    <xf numFmtId="180" fontId="11" fillId="0" borderId="55" xfId="0" applyNumberFormat="1" applyFont="1" applyFill="1" applyBorder="1" applyAlignment="1">
      <alignment horizontal="right"/>
    </xf>
    <xf numFmtId="180" fontId="11" fillId="0" borderId="82" xfId="0" applyNumberFormat="1" applyFont="1" applyFill="1" applyBorder="1" applyAlignment="1">
      <alignment/>
    </xf>
    <xf numFmtId="180" fontId="3" fillId="34" borderId="72" xfId="0" applyNumberFormat="1" applyFont="1" applyFill="1" applyBorder="1" applyAlignment="1">
      <alignment/>
    </xf>
    <xf numFmtId="0" fontId="2" fillId="34" borderId="67" xfId="0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/>
    </xf>
    <xf numFmtId="180" fontId="3" fillId="0" borderId="83" xfId="0" applyNumberFormat="1" applyFont="1" applyFill="1" applyBorder="1" applyAlignment="1">
      <alignment/>
    </xf>
    <xf numFmtId="180" fontId="3" fillId="0" borderId="3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80" fontId="11" fillId="0" borderId="83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11" fillId="0" borderId="41" xfId="0" applyNumberFormat="1" applyFont="1" applyFill="1" applyBorder="1" applyAlignment="1">
      <alignment/>
    </xf>
    <xf numFmtId="180" fontId="11" fillId="0" borderId="31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 horizontal="right"/>
    </xf>
    <xf numFmtId="180" fontId="11" fillId="0" borderId="84" xfId="0" applyNumberFormat="1" applyFont="1" applyFill="1" applyBorder="1" applyAlignment="1">
      <alignment/>
    </xf>
    <xf numFmtId="180" fontId="11" fillId="0" borderId="38" xfId="0" applyNumberFormat="1" applyFont="1" applyFill="1" applyBorder="1" applyAlignment="1">
      <alignment/>
    </xf>
    <xf numFmtId="180" fontId="11" fillId="0" borderId="85" xfId="0" applyNumberFormat="1" applyFont="1" applyFill="1" applyBorder="1" applyAlignment="1">
      <alignment/>
    </xf>
    <xf numFmtId="180" fontId="3" fillId="0" borderId="38" xfId="0" applyNumberFormat="1" applyFont="1" applyFill="1" applyBorder="1" applyAlignment="1">
      <alignment/>
    </xf>
    <xf numFmtId="180" fontId="11" fillId="0" borderId="83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180" fontId="11" fillId="0" borderId="28" xfId="0" applyNumberFormat="1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80" fontId="3" fillId="35" borderId="85" xfId="0" applyNumberFormat="1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183" fontId="0" fillId="0" borderId="21" xfId="0" applyNumberFormat="1" applyFont="1" applyFill="1" applyBorder="1" applyAlignment="1">
      <alignment horizontal="center"/>
    </xf>
    <xf numFmtId="180" fontId="8" fillId="34" borderId="86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3" fillId="0" borderId="55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/>
    </xf>
    <xf numFmtId="180" fontId="11" fillId="0" borderId="85" xfId="0" applyNumberFormat="1" applyFont="1" applyFill="1" applyBorder="1" applyAlignment="1">
      <alignment/>
    </xf>
    <xf numFmtId="180" fontId="3" fillId="0" borderId="85" xfId="0" applyNumberFormat="1" applyFont="1" applyFill="1" applyBorder="1" applyAlignment="1">
      <alignment/>
    </xf>
    <xf numFmtId="180" fontId="11" fillId="0" borderId="83" xfId="0" applyNumberFormat="1" applyFont="1" applyFill="1" applyBorder="1" applyAlignment="1">
      <alignment/>
    </xf>
    <xf numFmtId="180" fontId="11" fillId="0" borderId="37" xfId="0" applyNumberFormat="1" applyFont="1" applyFill="1" applyBorder="1" applyAlignment="1">
      <alignment/>
    </xf>
    <xf numFmtId="180" fontId="3" fillId="35" borderId="87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2" fillId="34" borderId="34" xfId="0" applyFont="1" applyFill="1" applyBorder="1" applyAlignment="1">
      <alignment horizontal="center" wrapText="1"/>
    </xf>
    <xf numFmtId="180" fontId="11" fillId="34" borderId="86" xfId="0" applyNumberFormat="1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0" fillId="0" borderId="88" xfId="0" applyFont="1" applyFill="1" applyBorder="1" applyAlignment="1">
      <alignment/>
    </xf>
    <xf numFmtId="0" fontId="2" fillId="0" borderId="89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80" fontId="8" fillId="34" borderId="9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0" fillId="0" borderId="91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86" xfId="0" applyFont="1" applyFill="1" applyBorder="1" applyAlignment="1">
      <alignment wrapText="1"/>
    </xf>
    <xf numFmtId="0" fontId="16" fillId="0" borderId="0" xfId="0" applyFont="1" applyFill="1" applyAlignment="1">
      <alignment horizontal="center" wrapText="1"/>
    </xf>
    <xf numFmtId="180" fontId="11" fillId="0" borderId="14" xfId="0" applyNumberFormat="1" applyFont="1" applyFill="1" applyBorder="1" applyAlignment="1">
      <alignment horizontal="center" wrapText="1"/>
    </xf>
    <xf numFmtId="180" fontId="11" fillId="0" borderId="17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Alignment="1">
      <alignment horizontal="left"/>
    </xf>
    <xf numFmtId="0" fontId="8" fillId="34" borderId="65" xfId="0" applyFont="1" applyFill="1" applyBorder="1" applyAlignment="1">
      <alignment horizontal="center" wrapText="1"/>
    </xf>
    <xf numFmtId="0" fontId="8" fillId="34" borderId="92" xfId="0" applyFont="1" applyFill="1" applyBorder="1" applyAlignment="1">
      <alignment horizontal="center" wrapText="1"/>
    </xf>
    <xf numFmtId="0" fontId="8" fillId="34" borderId="93" xfId="0" applyFont="1" applyFill="1" applyBorder="1" applyAlignment="1">
      <alignment horizontal="center" wrapText="1"/>
    </xf>
    <xf numFmtId="0" fontId="6" fillId="34" borderId="66" xfId="0" applyFont="1" applyFill="1" applyBorder="1" applyAlignment="1">
      <alignment horizontal="center" wrapText="1"/>
    </xf>
    <xf numFmtId="0" fontId="6" fillId="34" borderId="67" xfId="0" applyFont="1" applyFill="1" applyBorder="1" applyAlignment="1">
      <alignment horizontal="center" wrapText="1"/>
    </xf>
    <xf numFmtId="0" fontId="8" fillId="34" borderId="76" xfId="0" applyFont="1" applyFill="1" applyBorder="1" applyAlignment="1">
      <alignment horizontal="center" wrapText="1"/>
    </xf>
    <xf numFmtId="0" fontId="8" fillId="34" borderId="9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180" fontId="3" fillId="0" borderId="14" xfId="0" applyNumberFormat="1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wrapText="1"/>
    </xf>
    <xf numFmtId="0" fontId="8" fillId="34" borderId="34" xfId="0" applyFont="1" applyFill="1" applyBorder="1" applyAlignment="1">
      <alignment horizontal="center" wrapText="1"/>
    </xf>
    <xf numFmtId="0" fontId="8" fillId="34" borderId="94" xfId="0" applyFont="1" applyFill="1" applyBorder="1" applyAlignment="1">
      <alignment horizontal="center" wrapText="1"/>
    </xf>
    <xf numFmtId="0" fontId="8" fillId="34" borderId="95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justify" wrapText="1"/>
    </xf>
    <xf numFmtId="0" fontId="8" fillId="34" borderId="96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19" fillId="34" borderId="66" xfId="0" applyFont="1" applyFill="1" applyBorder="1" applyAlignment="1">
      <alignment horizontal="center" wrapText="1"/>
    </xf>
    <xf numFmtId="0" fontId="19" fillId="34" borderId="67" xfId="0" applyFont="1" applyFill="1" applyBorder="1" applyAlignment="1">
      <alignment horizontal="center" wrapText="1"/>
    </xf>
    <xf numFmtId="0" fontId="19" fillId="34" borderId="97" xfId="0" applyFont="1" applyFill="1" applyBorder="1" applyAlignment="1">
      <alignment horizontal="center" wrapText="1"/>
    </xf>
    <xf numFmtId="0" fontId="19" fillId="34" borderId="63" xfId="0" applyFont="1" applyFill="1" applyBorder="1" applyAlignment="1">
      <alignment horizontal="center" wrapText="1"/>
    </xf>
    <xf numFmtId="0" fontId="10" fillId="34" borderId="93" xfId="0" applyFont="1" applyFill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0" fontId="0" fillId="0" borderId="17" xfId="0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1" fillId="0" borderId="91" xfId="0" applyFont="1" applyFill="1" applyBorder="1" applyAlignment="1">
      <alignment wrapText="1"/>
    </xf>
    <xf numFmtId="0" fontId="11" fillId="0" borderId="40" xfId="0" applyFont="1" applyFill="1" applyBorder="1" applyAlignment="1">
      <alignment wrapText="1"/>
    </xf>
    <xf numFmtId="0" fontId="11" fillId="0" borderId="86" xfId="0" applyFont="1" applyFill="1" applyBorder="1" applyAlignment="1">
      <alignment wrapText="1"/>
    </xf>
    <xf numFmtId="180" fontId="11" fillId="0" borderId="38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10" fillId="34" borderId="93" xfId="0" applyFont="1" applyFill="1" applyBorder="1" applyAlignment="1">
      <alignment horizontal="center" wrapText="1"/>
    </xf>
    <xf numFmtId="180" fontId="3" fillId="0" borderId="38" xfId="0" applyNumberFormat="1" applyFont="1" applyFill="1" applyBorder="1" applyAlignment="1">
      <alignment horizontal="center" wrapText="1"/>
    </xf>
    <xf numFmtId="0" fontId="8" fillId="34" borderId="98" xfId="0" applyFont="1" applyFill="1" applyBorder="1" applyAlignment="1">
      <alignment horizontal="center" wrapText="1"/>
    </xf>
    <xf numFmtId="0" fontId="8" fillId="34" borderId="99" xfId="0" applyFont="1" applyFill="1" applyBorder="1" applyAlignment="1">
      <alignment horizontal="center" wrapText="1"/>
    </xf>
    <xf numFmtId="0" fontId="8" fillId="34" borderId="100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72"/>
  <sheetViews>
    <sheetView tabSelected="1" view="pageBreakPreview" zoomScaleSheetLayoutView="100" workbookViewId="0" topLeftCell="A648">
      <selection activeCell="A664" sqref="A664"/>
    </sheetView>
  </sheetViews>
  <sheetFormatPr defaultColWidth="9.140625" defaultRowHeight="12.75"/>
  <cols>
    <col min="1" max="1" width="6.140625" style="78" customWidth="1"/>
    <col min="2" max="2" width="5.7109375" style="85" customWidth="1"/>
    <col min="3" max="3" width="7.00390625" style="78" customWidth="1"/>
    <col min="4" max="4" width="7.421875" style="78" customWidth="1"/>
    <col min="5" max="5" width="49.7109375" style="78" customWidth="1"/>
    <col min="6" max="6" width="18.00390625" style="78" customWidth="1"/>
    <col min="7" max="7" width="18.7109375" style="78" customWidth="1"/>
    <col min="8" max="8" width="11.28125" style="79" customWidth="1"/>
    <col min="9" max="9" width="9.140625" style="78" customWidth="1"/>
    <col min="10" max="10" width="11.7109375" style="78" customWidth="1"/>
    <col min="11" max="11" width="15.57421875" style="78" bestFit="1" customWidth="1"/>
    <col min="12" max="16384" width="9.140625" style="78" customWidth="1"/>
  </cols>
  <sheetData>
    <row r="1" ht="6.75" customHeight="1"/>
    <row r="2" spans="1:8" ht="102.75" customHeight="1">
      <c r="A2" s="367" t="s">
        <v>193</v>
      </c>
      <c r="B2" s="367"/>
      <c r="C2" s="367"/>
      <c r="D2" s="367"/>
      <c r="E2" s="367"/>
      <c r="F2" s="367"/>
      <c r="G2" s="367"/>
      <c r="H2" s="367"/>
    </row>
    <row r="3" ht="25.5" customHeight="1"/>
    <row r="4" ht="27" customHeight="1"/>
    <row r="5" ht="39.75" customHeight="1"/>
    <row r="6" spans="1:8" ht="57.75" customHeight="1">
      <c r="A6" s="371" t="s">
        <v>163</v>
      </c>
      <c r="B6" s="373"/>
      <c r="C6" s="373"/>
      <c r="D6" s="373"/>
      <c r="E6" s="373"/>
      <c r="F6" s="373"/>
      <c r="G6" s="373"/>
      <c r="H6" s="373"/>
    </row>
    <row r="7" spans="1:8" ht="60" customHeight="1">
      <c r="A7" s="371" t="s">
        <v>177</v>
      </c>
      <c r="B7" s="372"/>
      <c r="C7" s="372"/>
      <c r="D7" s="372"/>
      <c r="E7" s="372"/>
      <c r="F7" s="372"/>
      <c r="G7" s="372"/>
      <c r="H7" s="372"/>
    </row>
    <row r="8" spans="1:8" ht="43.5" customHeight="1">
      <c r="A8" s="179"/>
      <c r="B8" s="180"/>
      <c r="C8" s="179"/>
      <c r="D8" s="179"/>
      <c r="E8" s="179"/>
      <c r="F8" s="179"/>
      <c r="G8" s="179"/>
      <c r="H8" s="198"/>
    </row>
    <row r="9" spans="1:8" ht="21.75" customHeight="1">
      <c r="A9" s="179"/>
      <c r="B9" s="180"/>
      <c r="C9" s="179"/>
      <c r="D9" s="179"/>
      <c r="E9" s="179"/>
      <c r="F9" s="179"/>
      <c r="G9" s="179"/>
      <c r="H9" s="198"/>
    </row>
    <row r="10" spans="1:8" ht="27.75" customHeight="1">
      <c r="A10" s="54"/>
      <c r="B10" s="181" t="s">
        <v>130</v>
      </c>
      <c r="C10" s="54"/>
      <c r="D10" s="54"/>
      <c r="E10" s="54"/>
      <c r="F10" s="54"/>
      <c r="G10" s="54"/>
      <c r="H10" s="54"/>
    </row>
    <row r="11" spans="1:8" ht="20.25">
      <c r="A11" s="54"/>
      <c r="B11" s="55"/>
      <c r="C11" s="54"/>
      <c r="D11" s="54"/>
      <c r="E11" s="54"/>
      <c r="F11" s="54"/>
      <c r="G11" s="54"/>
      <c r="H11" s="54"/>
    </row>
    <row r="12" spans="1:8" ht="21.75" customHeight="1">
      <c r="A12" s="340" t="s">
        <v>40</v>
      </c>
      <c r="B12" s="368"/>
      <c r="C12" s="368"/>
      <c r="D12" s="368"/>
      <c r="E12" s="368"/>
      <c r="F12" s="368"/>
      <c r="G12" s="368"/>
      <c r="H12" s="368"/>
    </row>
    <row r="13" spans="1:8" ht="20.25">
      <c r="A13" s="54"/>
      <c r="B13" s="55"/>
      <c r="C13" s="54"/>
      <c r="D13" s="54"/>
      <c r="E13" s="54"/>
      <c r="F13" s="54"/>
      <c r="G13" s="54"/>
      <c r="H13" s="54"/>
    </row>
    <row r="14" spans="1:8" ht="43.5" customHeight="1">
      <c r="A14" s="369" t="s">
        <v>178</v>
      </c>
      <c r="B14" s="369"/>
      <c r="C14" s="369"/>
      <c r="D14" s="369"/>
      <c r="E14" s="369"/>
      <c r="F14" s="369"/>
      <c r="G14" s="369"/>
      <c r="H14" s="369"/>
    </row>
    <row r="15" spans="1:8" ht="39.75" customHeight="1">
      <c r="A15" s="343" t="s">
        <v>188</v>
      </c>
      <c r="B15" s="343"/>
      <c r="C15" s="343"/>
      <c r="D15" s="343"/>
      <c r="E15" s="343"/>
      <c r="F15" s="343"/>
      <c r="G15" s="343"/>
      <c r="H15" s="343"/>
    </row>
    <row r="16" spans="1:8" ht="38.25" customHeight="1">
      <c r="A16" s="367" t="s">
        <v>186</v>
      </c>
      <c r="B16" s="367"/>
      <c r="C16" s="367"/>
      <c r="D16" s="367"/>
      <c r="E16" s="367"/>
      <c r="F16" s="367"/>
      <c r="G16" s="367"/>
      <c r="H16" s="367"/>
    </row>
    <row r="17" spans="1:8" ht="38.25" customHeight="1">
      <c r="A17" s="222" t="s">
        <v>190</v>
      </c>
      <c r="B17" s="222"/>
      <c r="C17" s="222"/>
      <c r="D17" s="222"/>
      <c r="E17" s="222"/>
      <c r="F17" s="54"/>
      <c r="G17" s="223"/>
      <c r="H17" s="54"/>
    </row>
    <row r="18" spans="1:8" ht="15.75" customHeight="1">
      <c r="A18" s="196"/>
      <c r="B18" s="196"/>
      <c r="C18" s="195"/>
      <c r="D18" s="184"/>
      <c r="E18" s="54"/>
      <c r="F18" s="54"/>
      <c r="G18" s="54"/>
      <c r="H18" s="54"/>
    </row>
    <row r="19" spans="1:8" ht="48" customHeight="1">
      <c r="A19" s="340" t="s">
        <v>41</v>
      </c>
      <c r="B19" s="368"/>
      <c r="C19" s="368"/>
      <c r="D19" s="368"/>
      <c r="E19" s="368"/>
      <c r="F19" s="368"/>
      <c r="G19" s="368"/>
      <c r="H19" s="368"/>
    </row>
    <row r="20" spans="1:8" ht="15.75" customHeight="1">
      <c r="A20" s="196"/>
      <c r="B20" s="196"/>
      <c r="C20" s="195"/>
      <c r="D20" s="184"/>
      <c r="E20" s="54"/>
      <c r="F20" s="54"/>
      <c r="G20" s="54"/>
      <c r="H20" s="54"/>
    </row>
    <row r="21" spans="1:8" ht="55.5" customHeight="1">
      <c r="A21" s="393" t="s">
        <v>189</v>
      </c>
      <c r="B21" s="394"/>
      <c r="C21" s="394"/>
      <c r="D21" s="394"/>
      <c r="E21" s="394"/>
      <c r="F21" s="394"/>
      <c r="G21" s="394"/>
      <c r="H21" s="394"/>
    </row>
    <row r="22" spans="1:8" ht="24" customHeight="1">
      <c r="A22" s="369"/>
      <c r="B22" s="369"/>
      <c r="C22" s="369"/>
      <c r="D22" s="369"/>
      <c r="E22" s="369"/>
      <c r="F22" s="369"/>
      <c r="G22" s="369"/>
      <c r="H22" s="369"/>
    </row>
    <row r="23" spans="1:8" ht="17.25" customHeight="1">
      <c r="A23" s="340"/>
      <c r="B23" s="368"/>
      <c r="C23" s="368"/>
      <c r="D23" s="368"/>
      <c r="E23" s="368"/>
      <c r="F23" s="368"/>
      <c r="G23" s="368"/>
      <c r="H23" s="368"/>
    </row>
    <row r="24" spans="1:8" ht="44.25" customHeight="1">
      <c r="A24" s="340" t="s">
        <v>152</v>
      </c>
      <c r="B24" s="368"/>
      <c r="C24" s="368"/>
      <c r="D24" s="368"/>
      <c r="E24" s="368"/>
      <c r="F24" s="368"/>
      <c r="G24" s="368"/>
      <c r="H24" s="368"/>
    </row>
    <row r="25" spans="1:8" ht="16.5" customHeight="1">
      <c r="A25" s="340"/>
      <c r="B25" s="368"/>
      <c r="C25" s="368"/>
      <c r="D25" s="368"/>
      <c r="E25" s="368"/>
      <c r="F25" s="368"/>
      <c r="G25" s="368"/>
      <c r="H25" s="368"/>
    </row>
    <row r="26" spans="1:8" ht="70.5" customHeight="1">
      <c r="A26" s="369" t="s">
        <v>187</v>
      </c>
      <c r="B26" s="369"/>
      <c r="C26" s="369"/>
      <c r="D26" s="369"/>
      <c r="E26" s="369"/>
      <c r="F26" s="369"/>
      <c r="G26" s="369"/>
      <c r="H26" s="369"/>
    </row>
    <row r="27" spans="1:8" ht="70.5" customHeight="1" thickBot="1">
      <c r="A27" s="242"/>
      <c r="B27" s="242"/>
      <c r="C27" s="242"/>
      <c r="D27" s="242"/>
      <c r="E27" s="242"/>
      <c r="F27" s="242"/>
      <c r="G27" s="242"/>
      <c r="H27" s="242"/>
    </row>
    <row r="28" spans="1:8" ht="18.75" customHeight="1">
      <c r="A28" s="182"/>
      <c r="B28" s="2"/>
      <c r="C28" s="271" t="s">
        <v>127</v>
      </c>
      <c r="D28" s="272" t="s">
        <v>127</v>
      </c>
      <c r="E28" s="185" t="s">
        <v>55</v>
      </c>
      <c r="F28" s="147" t="s">
        <v>164</v>
      </c>
      <c r="G28" s="352" t="s">
        <v>179</v>
      </c>
      <c r="H28" s="335" t="s">
        <v>162</v>
      </c>
    </row>
    <row r="29" spans="1:8" ht="19.5" customHeight="1" thickBot="1">
      <c r="A29" s="183"/>
      <c r="B29" s="2"/>
      <c r="C29" s="270" t="s">
        <v>57</v>
      </c>
      <c r="D29" s="273" t="s">
        <v>57</v>
      </c>
      <c r="E29" s="36"/>
      <c r="F29" s="148">
        <v>2012</v>
      </c>
      <c r="G29" s="353"/>
      <c r="H29" s="336"/>
    </row>
    <row r="30" spans="1:8" ht="30" customHeight="1">
      <c r="A30" s="87"/>
      <c r="B30" s="30"/>
      <c r="C30" s="88"/>
      <c r="D30" s="386"/>
      <c r="E30" s="267" t="s">
        <v>59</v>
      </c>
      <c r="F30" s="337"/>
      <c r="G30" s="337"/>
      <c r="H30" s="389"/>
    </row>
    <row r="31" spans="1:8" ht="23.25" customHeight="1">
      <c r="A31" s="87"/>
      <c r="B31" s="30"/>
      <c r="C31" s="186">
        <v>71</v>
      </c>
      <c r="D31" s="387"/>
      <c r="E31" s="268" t="s">
        <v>132</v>
      </c>
      <c r="F31" s="338"/>
      <c r="G31" s="338"/>
      <c r="H31" s="390"/>
    </row>
    <row r="32" spans="1:8" ht="16.5" customHeight="1" thickBot="1">
      <c r="A32" s="87"/>
      <c r="B32" s="30"/>
      <c r="C32" s="187"/>
      <c r="D32" s="388"/>
      <c r="E32" s="269"/>
      <c r="F32" s="339"/>
      <c r="G32" s="339"/>
      <c r="H32" s="391"/>
    </row>
    <row r="33" spans="1:8" ht="23.25" customHeight="1">
      <c r="A33" s="87"/>
      <c r="B33" s="30"/>
      <c r="C33" s="188">
        <v>711</v>
      </c>
      <c r="D33" s="382" t="s">
        <v>60</v>
      </c>
      <c r="E33" s="383"/>
      <c r="F33" s="218">
        <f>F34+F35+F36+F37</f>
        <v>20550000</v>
      </c>
      <c r="G33" s="218">
        <f>G34+G35+G36+G37</f>
        <v>20850194.03</v>
      </c>
      <c r="H33" s="279">
        <f>G33/F33*100</f>
        <v>101.46079819951339</v>
      </c>
    </row>
    <row r="34" spans="1:8" ht="34.5" customHeight="1">
      <c r="A34" s="87"/>
      <c r="B34" s="30"/>
      <c r="C34" s="88"/>
      <c r="D34" s="33">
        <v>71111</v>
      </c>
      <c r="E34" s="255" t="s">
        <v>61</v>
      </c>
      <c r="F34" s="61">
        <v>6100000</v>
      </c>
      <c r="G34" s="61">
        <v>5938040.23</v>
      </c>
      <c r="H34" s="61">
        <f>G34/F34*100</f>
        <v>97.3449218032787</v>
      </c>
    </row>
    <row r="35" spans="1:8" ht="34.5" customHeight="1">
      <c r="A35" s="87"/>
      <c r="B35" s="30"/>
      <c r="C35" s="88"/>
      <c r="D35" s="8">
        <v>71114</v>
      </c>
      <c r="E35" s="256" t="s">
        <v>62</v>
      </c>
      <c r="F35" s="40">
        <v>5300000</v>
      </c>
      <c r="G35" s="40">
        <v>5129709.03</v>
      </c>
      <c r="H35" s="61">
        <f aca="true" t="shared" si="0" ref="H35:H59">G35/F35*100</f>
        <v>96.78696283018868</v>
      </c>
    </row>
    <row r="36" spans="1:8" ht="34.5" customHeight="1">
      <c r="A36" s="87"/>
      <c r="B36" s="30"/>
      <c r="C36" s="88"/>
      <c r="D36" s="8">
        <v>71116</v>
      </c>
      <c r="E36" s="257" t="s">
        <v>176</v>
      </c>
      <c r="F36" s="40">
        <v>1650000</v>
      </c>
      <c r="G36" s="40">
        <v>1820050.69</v>
      </c>
      <c r="H36" s="61">
        <f t="shared" si="0"/>
        <v>110.30610242424241</v>
      </c>
    </row>
    <row r="37" spans="1:8" ht="34.5" customHeight="1">
      <c r="A37" s="87"/>
      <c r="B37" s="30"/>
      <c r="C37" s="88"/>
      <c r="D37" s="8">
        <v>71117</v>
      </c>
      <c r="E37" s="243" t="s">
        <v>63</v>
      </c>
      <c r="F37" s="40">
        <v>7500000</v>
      </c>
      <c r="G37" s="40">
        <v>7962394.08</v>
      </c>
      <c r="H37" s="61">
        <f t="shared" si="0"/>
        <v>106.1652544</v>
      </c>
    </row>
    <row r="38" spans="1:8" ht="27.75" customHeight="1">
      <c r="A38" s="87"/>
      <c r="B38" s="30"/>
      <c r="C38" s="188">
        <v>713</v>
      </c>
      <c r="D38" s="382" t="s">
        <v>67</v>
      </c>
      <c r="E38" s="384"/>
      <c r="F38" s="219">
        <f>SUM(F39:F40)</f>
        <v>1800000</v>
      </c>
      <c r="G38" s="219">
        <f>SUM(G39:G40)</f>
        <v>1737974.79</v>
      </c>
      <c r="H38" s="279">
        <f t="shared" si="0"/>
        <v>96.554155</v>
      </c>
    </row>
    <row r="39" spans="1:8" ht="27" customHeight="1">
      <c r="A39" s="87"/>
      <c r="B39" s="30"/>
      <c r="C39" s="88"/>
      <c r="D39" s="8">
        <v>71312</v>
      </c>
      <c r="E39" s="9" t="s">
        <v>65</v>
      </c>
      <c r="F39" s="72">
        <v>600000</v>
      </c>
      <c r="G39" s="72">
        <v>558240.19</v>
      </c>
      <c r="H39" s="61">
        <f t="shared" si="0"/>
        <v>93.04003166666665</v>
      </c>
    </row>
    <row r="40" spans="1:8" ht="27" customHeight="1">
      <c r="A40" s="87"/>
      <c r="B40" s="30"/>
      <c r="C40" s="88"/>
      <c r="D40" s="8">
        <v>71351</v>
      </c>
      <c r="E40" s="9" t="s">
        <v>66</v>
      </c>
      <c r="F40" s="72">
        <v>1200000</v>
      </c>
      <c r="G40" s="72">
        <v>1179734.6</v>
      </c>
      <c r="H40" s="61">
        <f t="shared" si="0"/>
        <v>98.31121666666668</v>
      </c>
    </row>
    <row r="41" spans="1:8" ht="28.5" customHeight="1">
      <c r="A41" s="87"/>
      <c r="B41" s="30"/>
      <c r="C41" s="188">
        <v>714</v>
      </c>
      <c r="D41" s="382" t="s">
        <v>68</v>
      </c>
      <c r="E41" s="384"/>
      <c r="F41" s="219">
        <f>SUM(F42:F46)</f>
        <v>11180000</v>
      </c>
      <c r="G41" s="219">
        <f>SUM(G42:G46)</f>
        <v>11995967.69</v>
      </c>
      <c r="H41" s="279">
        <f t="shared" si="0"/>
        <v>107.29845876565294</v>
      </c>
    </row>
    <row r="42" spans="1:8" ht="34.5" customHeight="1">
      <c r="A42" s="87"/>
      <c r="B42" s="30"/>
      <c r="C42" s="88"/>
      <c r="D42" s="8">
        <v>71410</v>
      </c>
      <c r="E42" s="189" t="s">
        <v>171</v>
      </c>
      <c r="F42" s="72">
        <v>450000</v>
      </c>
      <c r="G42" s="72">
        <v>288091.04</v>
      </c>
      <c r="H42" s="61">
        <f t="shared" si="0"/>
        <v>64.0202311111111</v>
      </c>
    </row>
    <row r="43" spans="1:8" ht="34.5" customHeight="1">
      <c r="A43" s="87"/>
      <c r="B43" s="30"/>
      <c r="C43" s="88"/>
      <c r="D43" s="8">
        <v>71420</v>
      </c>
      <c r="E43" s="258" t="s">
        <v>175</v>
      </c>
      <c r="F43" s="72">
        <v>150000</v>
      </c>
      <c r="G43" s="72">
        <v>164674.8</v>
      </c>
      <c r="H43" s="61">
        <f t="shared" si="0"/>
        <v>109.7832</v>
      </c>
    </row>
    <row r="44" spans="1:11" ht="34.5" customHeight="1">
      <c r="A44" s="87"/>
      <c r="B44" s="30"/>
      <c r="C44" s="88"/>
      <c r="D44" s="33">
        <v>71460</v>
      </c>
      <c r="E44" s="258" t="s">
        <v>172</v>
      </c>
      <c r="F44" s="72">
        <v>9200000</v>
      </c>
      <c r="G44" s="72">
        <v>10316864.17</v>
      </c>
      <c r="H44" s="61">
        <f t="shared" si="0"/>
        <v>112.13982793478262</v>
      </c>
      <c r="K44" s="192"/>
    </row>
    <row r="45" spans="1:11" ht="34.5" customHeight="1">
      <c r="A45" s="87"/>
      <c r="B45" s="30"/>
      <c r="C45" s="88"/>
      <c r="D45" s="33">
        <v>71470</v>
      </c>
      <c r="E45" s="258" t="s">
        <v>173</v>
      </c>
      <c r="F45" s="72">
        <v>810000</v>
      </c>
      <c r="G45" s="72">
        <v>686155.71</v>
      </c>
      <c r="H45" s="61">
        <f t="shared" si="0"/>
        <v>84.71058148148147</v>
      </c>
      <c r="K45" s="192"/>
    </row>
    <row r="46" spans="1:11" ht="34.5" customHeight="1">
      <c r="A46" s="87"/>
      <c r="B46" s="30"/>
      <c r="C46" s="88"/>
      <c r="D46" s="33">
        <v>71480</v>
      </c>
      <c r="E46" s="258" t="s">
        <v>174</v>
      </c>
      <c r="F46" s="72">
        <v>570000</v>
      </c>
      <c r="G46" s="72">
        <v>540181.97</v>
      </c>
      <c r="H46" s="61">
        <f t="shared" si="0"/>
        <v>94.76876666666666</v>
      </c>
      <c r="K46" s="192"/>
    </row>
    <row r="47" spans="1:11" ht="27.75" customHeight="1">
      <c r="A47" s="87"/>
      <c r="B47" s="30"/>
      <c r="C47" s="188">
        <v>715</v>
      </c>
      <c r="D47" s="382" t="s">
        <v>106</v>
      </c>
      <c r="E47" s="384"/>
      <c r="F47" s="219">
        <f>SUM(F48:F52)</f>
        <v>2570000</v>
      </c>
      <c r="G47" s="219">
        <f>SUM(G48:G52)</f>
        <v>2531432.05</v>
      </c>
      <c r="H47" s="279">
        <f t="shared" si="0"/>
        <v>98.49930155642022</v>
      </c>
      <c r="K47" s="192"/>
    </row>
    <row r="48" spans="1:11" ht="34.5" customHeight="1">
      <c r="A48" s="87"/>
      <c r="B48" s="30"/>
      <c r="C48" s="88"/>
      <c r="D48" s="8">
        <v>71523</v>
      </c>
      <c r="E48" s="3" t="s">
        <v>64</v>
      </c>
      <c r="F48" s="40">
        <v>210000</v>
      </c>
      <c r="G48" s="40">
        <v>191820.61</v>
      </c>
      <c r="H48" s="61">
        <f t="shared" si="0"/>
        <v>91.34314761904761</v>
      </c>
      <c r="K48" s="192"/>
    </row>
    <row r="49" spans="1:11" ht="34.5" customHeight="1">
      <c r="A49" s="87"/>
      <c r="B49" s="30"/>
      <c r="C49" s="88"/>
      <c r="D49" s="8">
        <v>71525</v>
      </c>
      <c r="E49" s="3" t="s">
        <v>105</v>
      </c>
      <c r="F49" s="40">
        <v>10000</v>
      </c>
      <c r="G49" s="40">
        <v>9312.92</v>
      </c>
      <c r="H49" s="61">
        <f t="shared" si="0"/>
        <v>93.1292</v>
      </c>
      <c r="K49" s="193"/>
    </row>
    <row r="50" spans="1:8" ht="34.5" customHeight="1">
      <c r="A50" s="87"/>
      <c r="B50" s="30"/>
      <c r="C50" s="88"/>
      <c r="D50" s="8">
        <v>71531</v>
      </c>
      <c r="E50" s="3" t="s">
        <v>51</v>
      </c>
      <c r="F50" s="40">
        <v>400000</v>
      </c>
      <c r="G50" s="40">
        <v>320698.72</v>
      </c>
      <c r="H50" s="61">
        <f t="shared" si="0"/>
        <v>80.17468</v>
      </c>
    </row>
    <row r="51" spans="1:8" ht="34.5" customHeight="1">
      <c r="A51" s="87"/>
      <c r="B51" s="30"/>
      <c r="C51" s="88"/>
      <c r="D51" s="91">
        <v>71532</v>
      </c>
      <c r="E51" s="4" t="s">
        <v>150</v>
      </c>
      <c r="F51" s="40">
        <v>1350000</v>
      </c>
      <c r="G51" s="40">
        <v>1414287.19</v>
      </c>
      <c r="H51" s="61">
        <f t="shared" si="0"/>
        <v>104.76201407407406</v>
      </c>
    </row>
    <row r="52" spans="1:10" ht="34.5" customHeight="1">
      <c r="A52" s="87"/>
      <c r="B52" s="30"/>
      <c r="C52" s="88"/>
      <c r="D52" s="91">
        <v>71554</v>
      </c>
      <c r="E52" s="92" t="s">
        <v>107</v>
      </c>
      <c r="F52" s="40">
        <v>600000</v>
      </c>
      <c r="G52" s="40">
        <v>595312.61</v>
      </c>
      <c r="H52" s="61">
        <f t="shared" si="0"/>
        <v>99.21876833333333</v>
      </c>
      <c r="J52" s="86"/>
    </row>
    <row r="53" spans="1:8" ht="27.75" customHeight="1">
      <c r="A53" s="87"/>
      <c r="B53" s="30"/>
      <c r="C53" s="171">
        <v>72</v>
      </c>
      <c r="D53" s="380" t="s">
        <v>104</v>
      </c>
      <c r="E53" s="381"/>
      <c r="F53" s="220"/>
      <c r="G53" s="220"/>
      <c r="H53" s="61"/>
    </row>
    <row r="54" spans="1:11" ht="34.5" customHeight="1">
      <c r="A54" s="87"/>
      <c r="B54" s="30"/>
      <c r="C54" s="171">
        <v>721</v>
      </c>
      <c r="D54" s="382" t="s">
        <v>108</v>
      </c>
      <c r="E54" s="384"/>
      <c r="F54" s="219">
        <f>SUM(F55)</f>
        <v>6612740</v>
      </c>
      <c r="G54" s="219">
        <f>SUM(G55)</f>
        <v>6030738.01</v>
      </c>
      <c r="H54" s="279">
        <f t="shared" si="0"/>
        <v>91.19877705761907</v>
      </c>
      <c r="K54" s="282"/>
    </row>
    <row r="55" spans="1:8" ht="34.5" customHeight="1">
      <c r="A55" s="87"/>
      <c r="B55" s="30"/>
      <c r="C55" s="88"/>
      <c r="D55" s="33">
        <v>72112</v>
      </c>
      <c r="E55" s="32" t="s">
        <v>50</v>
      </c>
      <c r="F55" s="40">
        <v>6612740</v>
      </c>
      <c r="G55" s="40">
        <v>6030738.01</v>
      </c>
      <c r="H55" s="61">
        <f t="shared" si="0"/>
        <v>91.19877705761907</v>
      </c>
    </row>
    <row r="56" spans="1:8" ht="34.5" customHeight="1">
      <c r="A56" s="87"/>
      <c r="B56" s="30"/>
      <c r="C56" s="171">
        <v>73</v>
      </c>
      <c r="D56" s="380" t="s">
        <v>42</v>
      </c>
      <c r="E56" s="381"/>
      <c r="F56" s="219">
        <f>SUM(F57)</f>
        <v>288000</v>
      </c>
      <c r="G56" s="219">
        <f>SUM(G57)</f>
        <v>287592.19</v>
      </c>
      <c r="H56" s="279">
        <f t="shared" si="0"/>
        <v>99.85839930555555</v>
      </c>
    </row>
    <row r="57" spans="1:8" ht="34.5" customHeight="1">
      <c r="A57" s="87"/>
      <c r="B57" s="30"/>
      <c r="C57" s="171">
        <v>732</v>
      </c>
      <c r="D57" s="8">
        <v>73211</v>
      </c>
      <c r="E57" s="3" t="s">
        <v>110</v>
      </c>
      <c r="F57" s="40">
        <v>288000</v>
      </c>
      <c r="G57" s="40">
        <v>287592.19</v>
      </c>
      <c r="H57" s="61">
        <f t="shared" si="0"/>
        <v>99.85839930555555</v>
      </c>
    </row>
    <row r="58" spans="1:8" ht="33.75" customHeight="1">
      <c r="A58" s="87"/>
      <c r="B58" s="30"/>
      <c r="C58" s="188">
        <v>74</v>
      </c>
      <c r="D58" s="380" t="s">
        <v>109</v>
      </c>
      <c r="E58" s="381"/>
      <c r="F58" s="52">
        <f>F59</f>
        <v>150000</v>
      </c>
      <c r="G58" s="52">
        <f>G59</f>
        <v>173255.92</v>
      </c>
      <c r="H58" s="279">
        <f t="shared" si="0"/>
        <v>115.50394666666668</v>
      </c>
    </row>
    <row r="59" spans="1:8" ht="43.5" customHeight="1" thickBot="1">
      <c r="A59" s="87"/>
      <c r="B59" s="30"/>
      <c r="C59" s="188"/>
      <c r="D59" s="8">
        <v>74211</v>
      </c>
      <c r="E59" s="9" t="s">
        <v>49</v>
      </c>
      <c r="F59" s="40">
        <v>150000</v>
      </c>
      <c r="G59" s="40">
        <v>173255.92</v>
      </c>
      <c r="H59" s="61">
        <f t="shared" si="0"/>
        <v>115.50394666666668</v>
      </c>
    </row>
    <row r="60" spans="1:8" ht="38.25" customHeight="1" thickBot="1" thickTop="1">
      <c r="A60" s="87"/>
      <c r="B60" s="30"/>
      <c r="C60" s="215">
        <v>7</v>
      </c>
      <c r="D60" s="377" t="s">
        <v>111</v>
      </c>
      <c r="E60" s="378"/>
      <c r="F60" s="216">
        <f>F58+F56+F54+F47+F41+F38+F33</f>
        <v>43150740</v>
      </c>
      <c r="G60" s="216">
        <f>+G58+G56+G54+G47+G41+G38+G33</f>
        <v>43607154.68</v>
      </c>
      <c r="H60" s="209">
        <f>G60/F60*100</f>
        <v>101.05772155935217</v>
      </c>
    </row>
    <row r="61" spans="1:8" ht="12.75" customHeight="1">
      <c r="A61" s="182"/>
      <c r="B61" s="2"/>
      <c r="C61" s="167" t="s">
        <v>127</v>
      </c>
      <c r="D61" s="168" t="s">
        <v>127</v>
      </c>
      <c r="E61" s="5" t="s">
        <v>55</v>
      </c>
      <c r="F61" s="147" t="s">
        <v>164</v>
      </c>
      <c r="G61" s="352" t="s">
        <v>179</v>
      </c>
      <c r="H61" s="335" t="s">
        <v>162</v>
      </c>
    </row>
    <row r="62" spans="1:8" ht="13.5" customHeight="1" thickBot="1">
      <c r="A62" s="183"/>
      <c r="B62" s="2"/>
      <c r="C62" s="169" t="s">
        <v>57</v>
      </c>
      <c r="D62" s="170" t="s">
        <v>57</v>
      </c>
      <c r="E62" s="6"/>
      <c r="F62" s="148">
        <v>2012</v>
      </c>
      <c r="G62" s="353"/>
      <c r="H62" s="385"/>
    </row>
    <row r="63" spans="1:8" ht="16.5" customHeight="1">
      <c r="A63" s="87"/>
      <c r="B63" s="30"/>
      <c r="C63" s="171"/>
      <c r="D63" s="172"/>
      <c r="E63" s="173" t="s">
        <v>69</v>
      </c>
      <c r="F63" s="174"/>
      <c r="G63" s="174"/>
      <c r="H63" s="199"/>
    </row>
    <row r="64" spans="1:8" ht="19.5" customHeight="1">
      <c r="A64" s="87"/>
      <c r="B64" s="30"/>
      <c r="C64" s="171">
        <v>411</v>
      </c>
      <c r="D64" s="35"/>
      <c r="E64" s="2" t="s">
        <v>0</v>
      </c>
      <c r="F64" s="65">
        <f>F65+F66+F67+F68+F69</f>
        <v>9177020</v>
      </c>
      <c r="G64" s="65">
        <f>G65+G66+G67+G68+G69</f>
        <v>9005506.62</v>
      </c>
      <c r="H64" s="279">
        <f aca="true" t="shared" si="1" ref="H64:H111">G64/F64*100</f>
        <v>98.13105583293923</v>
      </c>
    </row>
    <row r="65" spans="1:8" ht="19.5" customHeight="1">
      <c r="A65" s="87"/>
      <c r="B65" s="30"/>
      <c r="C65" s="171"/>
      <c r="D65" s="8">
        <v>4111</v>
      </c>
      <c r="E65" s="9" t="s">
        <v>79</v>
      </c>
      <c r="F65" s="40">
        <v>5406960</v>
      </c>
      <c r="G65" s="40">
        <f>G121+G140+G161+G177+G202+G248+G265+G287+G305+G326+G347+G370+G387+G408+G424+G446+G462+G484+G500+G521+G537+G557+G580+G600+G638+G618</f>
        <v>5334548.109999999</v>
      </c>
      <c r="H65" s="61">
        <f t="shared" si="1"/>
        <v>98.66076519892879</v>
      </c>
    </row>
    <row r="66" spans="1:8" ht="19.5" customHeight="1">
      <c r="A66" s="87"/>
      <c r="B66" s="30"/>
      <c r="C66" s="171"/>
      <c r="D66" s="8">
        <v>4112</v>
      </c>
      <c r="E66" s="9" t="s">
        <v>70</v>
      </c>
      <c r="F66" s="40">
        <v>740600</v>
      </c>
      <c r="G66" s="40">
        <f>G122+G141+G162+G178+G203+G249+G266+G288+G306+G327+G348+G371+G388+G409+G425+G447+G463+G485+G501+G522+G538+G558+G581+G601+G639+G619</f>
        <v>717978.01</v>
      </c>
      <c r="H66" s="61">
        <f t="shared" si="1"/>
        <v>96.94545098568729</v>
      </c>
    </row>
    <row r="67" spans="1:8" ht="19.5" customHeight="1">
      <c r="A67" s="87"/>
      <c r="B67" s="30"/>
      <c r="C67" s="171"/>
      <c r="D67" s="8">
        <v>4113</v>
      </c>
      <c r="E67" s="9" t="s">
        <v>112</v>
      </c>
      <c r="F67" s="40">
        <v>1949880</v>
      </c>
      <c r="G67" s="40">
        <f>G123+G142+G163+G179+G204+G250+G267+G289+G307+G328+G349+G372+G389+G410+G426+G448+G464+G486+G502+G523+G539+G559+G582+G602+G640+G620</f>
        <v>1912513.5399999998</v>
      </c>
      <c r="H67" s="61">
        <f t="shared" si="1"/>
        <v>98.08365335302685</v>
      </c>
    </row>
    <row r="68" spans="1:8" ht="19.5" customHeight="1">
      <c r="A68" s="87"/>
      <c r="B68" s="30"/>
      <c r="C68" s="171"/>
      <c r="D68" s="8">
        <v>4114</v>
      </c>
      <c r="E68" s="9" t="s">
        <v>113</v>
      </c>
      <c r="F68" s="40">
        <v>961000</v>
      </c>
      <c r="G68" s="40">
        <f>G124+G143+G164+G180+G205+G251+G268+G290+G308+G329+G350+G373+G390+G411+G427+G449+G465+G487+G503+G524+G540+G560+G583+G603+G641+G621</f>
        <v>932728.88</v>
      </c>
      <c r="H68" s="61">
        <f t="shared" si="1"/>
        <v>97.05815608740895</v>
      </c>
    </row>
    <row r="69" spans="1:8" ht="19.5" customHeight="1">
      <c r="A69" s="87"/>
      <c r="B69" s="30"/>
      <c r="C69" s="171"/>
      <c r="D69" s="8">
        <v>4115</v>
      </c>
      <c r="E69" s="9" t="s">
        <v>63</v>
      </c>
      <c r="F69" s="40">
        <v>118580</v>
      </c>
      <c r="G69" s="40">
        <f>G125+G144+G165+G181+G206+G252+G269+G291+G309+G330+G351+G374+G391+G412+G428+G450+G466+G488+G504+G525+G541+G561+G584+G604+G642+G622</f>
        <v>107738.08</v>
      </c>
      <c r="H69" s="61">
        <f t="shared" si="1"/>
        <v>90.85687299713274</v>
      </c>
    </row>
    <row r="70" spans="1:8" ht="19.5" customHeight="1">
      <c r="A70" s="87"/>
      <c r="B70" s="30"/>
      <c r="C70" s="171">
        <v>412</v>
      </c>
      <c r="D70" s="35"/>
      <c r="E70" s="10" t="s">
        <v>1</v>
      </c>
      <c r="F70" s="65">
        <f>F71+F72+F73+F74</f>
        <v>741320</v>
      </c>
      <c r="G70" s="65">
        <f>G71+G72+G73+G74</f>
        <v>709576.03</v>
      </c>
      <c r="H70" s="279">
        <f t="shared" si="1"/>
        <v>95.71791264231372</v>
      </c>
    </row>
    <row r="71" spans="1:8" ht="19.5" customHeight="1">
      <c r="A71" s="87"/>
      <c r="B71" s="30"/>
      <c r="C71" s="171"/>
      <c r="D71" s="8">
        <v>4125</v>
      </c>
      <c r="E71" s="9" t="s">
        <v>72</v>
      </c>
      <c r="F71" s="40">
        <v>420470</v>
      </c>
      <c r="G71" s="40">
        <f>G127+G146+G167+G183+G208+G254+G271+G293+G311+G353+G376+G393+G414+G430+G452+G468+G490+G506+G543+G563+G586+G606+G527+G644+G332+G624</f>
        <v>411991.43</v>
      </c>
      <c r="H71" s="61">
        <f t="shared" si="1"/>
        <v>97.98354936142889</v>
      </c>
    </row>
    <row r="72" spans="1:8" ht="19.5" customHeight="1">
      <c r="A72" s="87"/>
      <c r="B72" s="30"/>
      <c r="C72" s="171"/>
      <c r="D72" s="8">
        <v>4127</v>
      </c>
      <c r="E72" s="9" t="s">
        <v>114</v>
      </c>
      <c r="F72" s="40">
        <v>100000</v>
      </c>
      <c r="G72" s="40">
        <f>G209</f>
        <v>90639.31</v>
      </c>
      <c r="H72" s="61">
        <f t="shared" si="1"/>
        <v>90.63931</v>
      </c>
    </row>
    <row r="73" spans="1:8" ht="19.5" customHeight="1">
      <c r="A73" s="87"/>
      <c r="B73" s="30"/>
      <c r="C73" s="171"/>
      <c r="D73" s="8">
        <v>4128</v>
      </c>
      <c r="E73" s="9" t="s">
        <v>115</v>
      </c>
      <c r="F73" s="40">
        <v>140000</v>
      </c>
      <c r="G73" s="40">
        <f>G184</f>
        <v>137393.04</v>
      </c>
      <c r="H73" s="61">
        <f t="shared" si="1"/>
        <v>98.13788571428572</v>
      </c>
    </row>
    <row r="74" spans="1:8" ht="19.5" customHeight="1">
      <c r="A74" s="87"/>
      <c r="B74" s="30"/>
      <c r="C74" s="171"/>
      <c r="D74" s="8">
        <v>4129</v>
      </c>
      <c r="E74" s="9" t="s">
        <v>73</v>
      </c>
      <c r="F74" s="40">
        <v>80850</v>
      </c>
      <c r="G74" s="40">
        <f>G128+G147+G168+G185+G210+G255+G272+G294+G312+G354+G377+G394+G415+G431+G453+G469+G491+G507+G528+G544+G564+G587+G607+G645+G333+G625</f>
        <v>69552.25</v>
      </c>
      <c r="H74" s="61">
        <f t="shared" si="1"/>
        <v>86.02628324056896</v>
      </c>
    </row>
    <row r="75" spans="1:8" ht="19.5" customHeight="1">
      <c r="A75" s="87"/>
      <c r="B75" s="30"/>
      <c r="C75" s="171">
        <v>413</v>
      </c>
      <c r="D75" s="35"/>
      <c r="E75" s="10" t="s">
        <v>2</v>
      </c>
      <c r="F75" s="65">
        <f>SUM(F76:F83)</f>
        <v>4575800</v>
      </c>
      <c r="G75" s="65">
        <f>SUM(G76:G83)</f>
        <v>4230317.470000001</v>
      </c>
      <c r="H75" s="279">
        <f t="shared" si="1"/>
        <v>92.4497895449976</v>
      </c>
    </row>
    <row r="76" spans="1:8" ht="19.5" customHeight="1">
      <c r="A76" s="87"/>
      <c r="B76" s="30"/>
      <c r="C76" s="171"/>
      <c r="D76" s="8">
        <v>4131</v>
      </c>
      <c r="E76" s="9" t="s">
        <v>116</v>
      </c>
      <c r="F76" s="40">
        <v>339100</v>
      </c>
      <c r="G76" s="40">
        <f>G130+G149+G170+G187+G212+G257+G274+G296+G314+G356+G379+G396+G417+G433+G455+G471+G493+G509+G530+G546+G566+G589+G609+G647+G335+G627</f>
        <v>275462.49000000005</v>
      </c>
      <c r="H76" s="61">
        <f t="shared" si="1"/>
        <v>81.23340902388676</v>
      </c>
    </row>
    <row r="77" spans="1:8" ht="19.5" customHeight="1">
      <c r="A77" s="87"/>
      <c r="B77" s="30"/>
      <c r="C77" s="171"/>
      <c r="D77" s="8">
        <v>4132</v>
      </c>
      <c r="E77" s="9" t="s">
        <v>9</v>
      </c>
      <c r="F77" s="40">
        <v>47800</v>
      </c>
      <c r="G77" s="40">
        <f>G131+G150+G171+G188+G213+G258+G275+G297+G315+G357+G380+G397+G418+G434+G494+G510+G531+G547+G567+G610+G590+G648+G336+G628</f>
        <v>30565.359999999993</v>
      </c>
      <c r="H77" s="61">
        <f t="shared" si="1"/>
        <v>63.94426778242676</v>
      </c>
    </row>
    <row r="78" spans="1:8" ht="19.5" customHeight="1">
      <c r="A78" s="87"/>
      <c r="B78" s="30"/>
      <c r="C78" s="171"/>
      <c r="D78" s="8">
        <v>4133</v>
      </c>
      <c r="E78" s="9" t="s">
        <v>10</v>
      </c>
      <c r="F78" s="40">
        <v>10500</v>
      </c>
      <c r="G78" s="40">
        <f>G132+G189</f>
        <v>6696.92</v>
      </c>
      <c r="H78" s="61">
        <f t="shared" si="1"/>
        <v>63.78019047619048</v>
      </c>
    </row>
    <row r="79" spans="1:8" ht="19.5" customHeight="1">
      <c r="A79" s="87"/>
      <c r="B79" s="30"/>
      <c r="C79" s="171"/>
      <c r="D79" s="8">
        <v>4134</v>
      </c>
      <c r="E79" s="9" t="s">
        <v>26</v>
      </c>
      <c r="F79" s="40">
        <v>1591800</v>
      </c>
      <c r="G79" s="40">
        <f>G214+G316+G381+G435+G456+G472+G568+G649+G337</f>
        <v>1577314.4500000002</v>
      </c>
      <c r="H79" s="61">
        <f t="shared" si="1"/>
        <v>99.08998932026638</v>
      </c>
    </row>
    <row r="80" spans="1:8" ht="19.5" customHeight="1">
      <c r="A80" s="87"/>
      <c r="B80" s="30"/>
      <c r="C80" s="171"/>
      <c r="D80" s="8">
        <v>4135</v>
      </c>
      <c r="E80" s="9" t="s">
        <v>118</v>
      </c>
      <c r="F80" s="40">
        <v>110500</v>
      </c>
      <c r="G80" s="40">
        <f>G133+G151+G172+G190+G215+G259+G276+G298+G317+G358+G382+G398+G419+G436+G457+G473+G495+G511+G532+G548+G569+G591+G611+G650+G338+G629</f>
        <v>98420.19</v>
      </c>
      <c r="H80" s="61">
        <f t="shared" si="1"/>
        <v>89.06804524886877</v>
      </c>
    </row>
    <row r="81" spans="1:8" ht="19.5" customHeight="1">
      <c r="A81" s="87"/>
      <c r="B81" s="30"/>
      <c r="C81" s="171"/>
      <c r="D81" s="8">
        <v>4136</v>
      </c>
      <c r="E81" s="9" t="s">
        <v>117</v>
      </c>
      <c r="F81" s="40">
        <v>66500</v>
      </c>
      <c r="G81" s="40">
        <f>G260+G570</f>
        <v>61825</v>
      </c>
      <c r="H81" s="61">
        <f t="shared" si="1"/>
        <v>92.96992481203009</v>
      </c>
    </row>
    <row r="82" spans="1:8" ht="19.5" customHeight="1">
      <c r="A82" s="87"/>
      <c r="B82" s="30"/>
      <c r="C82" s="171"/>
      <c r="D82" s="8">
        <v>4137</v>
      </c>
      <c r="E82" s="9" t="s">
        <v>119</v>
      </c>
      <c r="F82" s="40">
        <v>45000</v>
      </c>
      <c r="G82" s="40">
        <f>G216</f>
        <v>40567.93</v>
      </c>
      <c r="H82" s="61">
        <f t="shared" si="1"/>
        <v>90.15095555555556</v>
      </c>
    </row>
    <row r="83" spans="1:8" ht="19.5" customHeight="1">
      <c r="A83" s="87"/>
      <c r="B83" s="30"/>
      <c r="C83" s="171"/>
      <c r="D83" s="8">
        <v>4139</v>
      </c>
      <c r="E83" s="9" t="s">
        <v>75</v>
      </c>
      <c r="F83" s="40">
        <v>2364600</v>
      </c>
      <c r="G83" s="40">
        <f>G134+G153+G173+G191+G217+G261+G277+G299+G318+G359+G383+G399+G420+G437+G458+G474+G496+G512+G533+G549+G571+G592+G612+G651+G339+G630</f>
        <v>2139465.1300000004</v>
      </c>
      <c r="H83" s="61">
        <f t="shared" si="1"/>
        <v>90.47894485325216</v>
      </c>
    </row>
    <row r="84" spans="1:8" ht="19.5" customHeight="1">
      <c r="A84" s="87"/>
      <c r="B84" s="30"/>
      <c r="C84" s="171">
        <v>414</v>
      </c>
      <c r="D84" s="35"/>
      <c r="E84" s="10" t="s">
        <v>120</v>
      </c>
      <c r="F84" s="65">
        <f>F85+F86+F87</f>
        <v>376500</v>
      </c>
      <c r="G84" s="65">
        <f>G85+G86+G87</f>
        <v>379585.94000000006</v>
      </c>
      <c r="H84" s="279">
        <f t="shared" si="1"/>
        <v>100.81963877822047</v>
      </c>
    </row>
    <row r="85" spans="1:8" ht="19.5" customHeight="1">
      <c r="A85" s="87"/>
      <c r="B85" s="30"/>
      <c r="C85" s="171"/>
      <c r="D85" s="8">
        <v>4142</v>
      </c>
      <c r="E85" s="254" t="s">
        <v>167</v>
      </c>
      <c r="F85" s="40">
        <v>155500</v>
      </c>
      <c r="G85" s="40">
        <f>G341+G573+G653</f>
        <v>156798.90000000002</v>
      </c>
      <c r="H85" s="61">
        <f t="shared" si="1"/>
        <v>100.83530546623795</v>
      </c>
    </row>
    <row r="86" spans="1:8" ht="19.5" customHeight="1">
      <c r="A86" s="87"/>
      <c r="B86" s="30"/>
      <c r="C86" s="171"/>
      <c r="D86" s="8">
        <v>4143</v>
      </c>
      <c r="E86" s="175" t="s">
        <v>155</v>
      </c>
      <c r="F86" s="40">
        <v>170000</v>
      </c>
      <c r="G86" s="40">
        <f>G574+G654</f>
        <v>174503.13</v>
      </c>
      <c r="H86" s="61">
        <f t="shared" si="1"/>
        <v>102.6489</v>
      </c>
    </row>
    <row r="87" spans="1:8" ht="19.5" customHeight="1">
      <c r="A87" s="87"/>
      <c r="B87" s="30"/>
      <c r="C87" s="171"/>
      <c r="D87" s="8">
        <v>4144</v>
      </c>
      <c r="E87" s="176" t="s">
        <v>129</v>
      </c>
      <c r="F87" s="40">
        <v>51000</v>
      </c>
      <c r="G87" s="40">
        <f>G615</f>
        <v>48283.91</v>
      </c>
      <c r="H87" s="61">
        <f t="shared" si="1"/>
        <v>94.67433333333334</v>
      </c>
    </row>
    <row r="88" spans="1:8" ht="19.5" customHeight="1">
      <c r="A88" s="87"/>
      <c r="B88" s="30"/>
      <c r="C88" s="171">
        <v>415</v>
      </c>
      <c r="D88" s="93"/>
      <c r="E88" s="31" t="s">
        <v>97</v>
      </c>
      <c r="F88" s="65">
        <f>F89+F90</f>
        <v>982000</v>
      </c>
      <c r="G88" s="65">
        <f>G89+G90</f>
        <v>954832.45</v>
      </c>
      <c r="H88" s="279">
        <f t="shared" si="1"/>
        <v>97.23344704684317</v>
      </c>
    </row>
    <row r="89" spans="1:8" ht="19.5" customHeight="1">
      <c r="A89" s="87"/>
      <c r="B89" s="30"/>
      <c r="C89" s="171"/>
      <c r="D89" s="8">
        <v>4151</v>
      </c>
      <c r="E89" s="32" t="s">
        <v>98</v>
      </c>
      <c r="F89" s="40">
        <v>2000</v>
      </c>
      <c r="G89" s="40">
        <f>G219</f>
        <v>0</v>
      </c>
      <c r="H89" s="61">
        <v>0</v>
      </c>
    </row>
    <row r="90" spans="1:8" ht="19.5" customHeight="1">
      <c r="A90" s="87"/>
      <c r="B90" s="30"/>
      <c r="C90" s="171"/>
      <c r="D90" s="8">
        <v>4152</v>
      </c>
      <c r="E90" s="9" t="s">
        <v>99</v>
      </c>
      <c r="F90" s="40">
        <v>980000</v>
      </c>
      <c r="G90" s="40">
        <f>G220</f>
        <v>954832.45</v>
      </c>
      <c r="H90" s="61">
        <f t="shared" si="1"/>
        <v>97.43188265306122</v>
      </c>
    </row>
    <row r="91" spans="1:8" ht="19.5" customHeight="1">
      <c r="A91" s="87"/>
      <c r="B91" s="30"/>
      <c r="C91" s="171">
        <v>418</v>
      </c>
      <c r="D91" s="35"/>
      <c r="E91" s="10" t="s">
        <v>126</v>
      </c>
      <c r="F91" s="65">
        <f>F92</f>
        <v>101000</v>
      </c>
      <c r="G91" s="65">
        <f>G92</f>
        <v>96185.79</v>
      </c>
      <c r="H91" s="279">
        <f t="shared" si="1"/>
        <v>95.23345544554455</v>
      </c>
    </row>
    <row r="92" spans="1:8" ht="19.5" customHeight="1">
      <c r="A92" s="87"/>
      <c r="B92" s="30"/>
      <c r="C92" s="171"/>
      <c r="D92" s="8">
        <v>4181</v>
      </c>
      <c r="E92" s="3" t="s">
        <v>93</v>
      </c>
      <c r="F92" s="40">
        <v>101000</v>
      </c>
      <c r="G92" s="40">
        <f>G343+G401+G439+G476+G576</f>
        <v>96185.79</v>
      </c>
      <c r="H92" s="61">
        <f t="shared" si="1"/>
        <v>95.23345544554455</v>
      </c>
    </row>
    <row r="93" spans="1:8" ht="24.75" customHeight="1">
      <c r="A93" s="87"/>
      <c r="B93" s="30"/>
      <c r="C93" s="171">
        <v>431</v>
      </c>
      <c r="D93" s="35"/>
      <c r="E93" s="177" t="s">
        <v>8</v>
      </c>
      <c r="F93" s="65">
        <f>F94+F95+F96+F97+F99+F98</f>
        <v>10124600</v>
      </c>
      <c r="G93" s="65">
        <f>G94+G95+G96+G97+G99+G98</f>
        <v>10160708.56</v>
      </c>
      <c r="H93" s="279">
        <f t="shared" si="1"/>
        <v>100.3566418426407</v>
      </c>
    </row>
    <row r="94" spans="1:8" ht="19.5" customHeight="1">
      <c r="A94" s="87"/>
      <c r="B94" s="30"/>
      <c r="C94" s="171"/>
      <c r="D94" s="8">
        <v>4311</v>
      </c>
      <c r="E94" s="178" t="s">
        <v>38</v>
      </c>
      <c r="F94" s="40">
        <v>278000</v>
      </c>
      <c r="G94" s="40">
        <f>G222+G361</f>
        <v>274500</v>
      </c>
      <c r="H94" s="61">
        <f t="shared" si="1"/>
        <v>98.7410071942446</v>
      </c>
    </row>
    <row r="95" spans="1:8" ht="19.5" customHeight="1">
      <c r="A95" s="87"/>
      <c r="B95" s="30"/>
      <c r="C95" s="171"/>
      <c r="D95" s="8">
        <v>4312</v>
      </c>
      <c r="E95" s="7" t="s">
        <v>11</v>
      </c>
      <c r="F95" s="40">
        <v>414000</v>
      </c>
      <c r="G95" s="40">
        <f>G193+G223</f>
        <v>392320.85</v>
      </c>
      <c r="H95" s="61">
        <f t="shared" si="1"/>
        <v>94.76349033816425</v>
      </c>
    </row>
    <row r="96" spans="1:8" ht="19.5" customHeight="1">
      <c r="A96" s="87"/>
      <c r="B96" s="30"/>
      <c r="C96" s="171"/>
      <c r="D96" s="8">
        <v>4313</v>
      </c>
      <c r="E96" s="7" t="s">
        <v>121</v>
      </c>
      <c r="F96" s="40">
        <v>863600</v>
      </c>
      <c r="G96" s="40">
        <f>G136+G194+G224+G301+G362</f>
        <v>816702.35</v>
      </c>
      <c r="H96" s="61">
        <f t="shared" si="1"/>
        <v>94.56951713756368</v>
      </c>
    </row>
    <row r="97" spans="1:8" ht="19.5" customHeight="1">
      <c r="A97" s="87"/>
      <c r="B97" s="30"/>
      <c r="C97" s="171"/>
      <c r="D97" s="8">
        <v>4317</v>
      </c>
      <c r="E97" s="7" t="s">
        <v>123</v>
      </c>
      <c r="F97" s="40">
        <v>800000</v>
      </c>
      <c r="G97" s="40">
        <f>G225</f>
        <v>806829.66</v>
      </c>
      <c r="H97" s="61">
        <f t="shared" si="1"/>
        <v>100.8537075</v>
      </c>
    </row>
    <row r="98" spans="1:8" ht="19.5" customHeight="1">
      <c r="A98" s="87"/>
      <c r="B98" s="30"/>
      <c r="C98" s="171"/>
      <c r="D98" s="8">
        <v>4318</v>
      </c>
      <c r="E98" s="7" t="s">
        <v>157</v>
      </c>
      <c r="F98" s="40">
        <v>200000</v>
      </c>
      <c r="G98" s="40">
        <f>G226</f>
        <v>300000</v>
      </c>
      <c r="H98" s="61">
        <f t="shared" si="1"/>
        <v>150</v>
      </c>
    </row>
    <row r="99" spans="1:8" ht="19.5" customHeight="1">
      <c r="A99" s="87"/>
      <c r="B99" s="30"/>
      <c r="C99" s="171"/>
      <c r="D99" s="8">
        <v>4319</v>
      </c>
      <c r="E99" s="7" t="s">
        <v>3</v>
      </c>
      <c r="F99" s="40">
        <v>7569000</v>
      </c>
      <c r="G99" s="40">
        <f>G227</f>
        <v>7570355.7</v>
      </c>
      <c r="H99" s="61">
        <f t="shared" si="1"/>
        <v>100.01791121680539</v>
      </c>
    </row>
    <row r="100" spans="1:8" ht="19.5" customHeight="1">
      <c r="A100" s="87"/>
      <c r="B100" s="30"/>
      <c r="C100" s="171">
        <v>441</v>
      </c>
      <c r="D100" s="35"/>
      <c r="E100" s="10" t="s">
        <v>76</v>
      </c>
      <c r="F100" s="65">
        <f>F101+F102+F103+F104</f>
        <v>14705500</v>
      </c>
      <c r="G100" s="65">
        <f>G233</f>
        <v>13557104.370000001</v>
      </c>
      <c r="H100" s="279">
        <f t="shared" si="1"/>
        <v>92.19070667437354</v>
      </c>
    </row>
    <row r="101" spans="1:8" ht="19.5" customHeight="1">
      <c r="A101" s="87"/>
      <c r="B101" s="30"/>
      <c r="C101" s="171"/>
      <c r="D101" s="8">
        <v>4412</v>
      </c>
      <c r="E101" s="9" t="s">
        <v>12</v>
      </c>
      <c r="F101" s="98">
        <v>10867700</v>
      </c>
      <c r="G101" s="98">
        <f>G229</f>
        <v>9996684.95</v>
      </c>
      <c r="H101" s="61">
        <f t="shared" si="1"/>
        <v>91.9852862151145</v>
      </c>
    </row>
    <row r="102" spans="1:8" ht="19.5" customHeight="1">
      <c r="A102" s="87"/>
      <c r="B102" s="30"/>
      <c r="C102" s="171"/>
      <c r="D102" s="8">
        <v>4413</v>
      </c>
      <c r="E102" s="7" t="s">
        <v>13</v>
      </c>
      <c r="F102" s="98">
        <v>3100800</v>
      </c>
      <c r="G102" s="98">
        <f>G230</f>
        <v>2918825.46</v>
      </c>
      <c r="H102" s="61">
        <f t="shared" si="1"/>
        <v>94.13136803405573</v>
      </c>
    </row>
    <row r="103" spans="1:8" ht="19.5" customHeight="1">
      <c r="A103" s="87"/>
      <c r="B103" s="30"/>
      <c r="C103" s="171"/>
      <c r="D103" s="8">
        <v>4415</v>
      </c>
      <c r="E103" s="7" t="s">
        <v>14</v>
      </c>
      <c r="F103" s="98">
        <v>414000</v>
      </c>
      <c r="G103" s="98">
        <f>G231</f>
        <v>356824.05</v>
      </c>
      <c r="H103" s="61">
        <f t="shared" si="1"/>
        <v>86.18938405797101</v>
      </c>
    </row>
    <row r="104" spans="1:8" ht="19.5" customHeight="1">
      <c r="A104" s="87"/>
      <c r="B104" s="30"/>
      <c r="C104" s="171"/>
      <c r="D104" s="8">
        <v>4416</v>
      </c>
      <c r="E104" s="7" t="s">
        <v>151</v>
      </c>
      <c r="F104" s="98">
        <v>323000</v>
      </c>
      <c r="G104" s="98">
        <f>G232</f>
        <v>284769.91</v>
      </c>
      <c r="H104" s="61">
        <f t="shared" si="1"/>
        <v>88.1640588235294</v>
      </c>
    </row>
    <row r="105" spans="1:8" ht="19.5" customHeight="1">
      <c r="A105" s="87"/>
      <c r="B105" s="30"/>
      <c r="C105" s="171">
        <v>461</v>
      </c>
      <c r="D105" s="8"/>
      <c r="E105" s="10" t="s">
        <v>52</v>
      </c>
      <c r="F105" s="221">
        <f>F106+F107</f>
        <v>1687000</v>
      </c>
      <c r="G105" s="221">
        <f>G106+G107</f>
        <v>1619383.87</v>
      </c>
      <c r="H105" s="279">
        <f t="shared" si="1"/>
        <v>95.99193064611737</v>
      </c>
    </row>
    <row r="106" spans="1:8" ht="19.5" customHeight="1">
      <c r="A106" s="87"/>
      <c r="B106" s="30"/>
      <c r="C106" s="171"/>
      <c r="D106" s="35">
        <v>461</v>
      </c>
      <c r="E106" s="244" t="s">
        <v>191</v>
      </c>
      <c r="F106" s="60">
        <v>1192000</v>
      </c>
      <c r="G106" s="60">
        <f>G234+G235</f>
        <v>1189460.12</v>
      </c>
      <c r="H106" s="61">
        <f t="shared" si="1"/>
        <v>99.78692281879195</v>
      </c>
    </row>
    <row r="107" spans="1:8" ht="19.5" customHeight="1">
      <c r="A107" s="87"/>
      <c r="B107" s="30"/>
      <c r="C107" s="171"/>
      <c r="D107" s="8">
        <v>463</v>
      </c>
      <c r="E107" s="243" t="s">
        <v>182</v>
      </c>
      <c r="F107" s="40">
        <v>495000</v>
      </c>
      <c r="G107" s="40">
        <f>G236+G237</f>
        <v>429923.75</v>
      </c>
      <c r="H107" s="61">
        <f t="shared" si="1"/>
        <v>86.85328282828283</v>
      </c>
    </row>
    <row r="108" spans="1:8" ht="19.5" customHeight="1">
      <c r="A108" s="87"/>
      <c r="B108" s="30"/>
      <c r="C108" s="171">
        <v>471</v>
      </c>
      <c r="D108" s="35"/>
      <c r="E108" s="10" t="s">
        <v>77</v>
      </c>
      <c r="F108" s="65">
        <f>F109+F110</f>
        <v>680000</v>
      </c>
      <c r="G108" s="65">
        <f>G109+G110</f>
        <v>523080.51</v>
      </c>
      <c r="H108" s="279">
        <f t="shared" si="1"/>
        <v>76.92360441176471</v>
      </c>
    </row>
    <row r="109" spans="1:8" ht="19.5" customHeight="1">
      <c r="A109" s="87"/>
      <c r="B109" s="30"/>
      <c r="C109" s="171"/>
      <c r="D109" s="8">
        <v>4711</v>
      </c>
      <c r="E109" s="9" t="s">
        <v>78</v>
      </c>
      <c r="F109" s="40">
        <v>480000</v>
      </c>
      <c r="G109" s="40">
        <f>G239</f>
        <v>463080.51</v>
      </c>
      <c r="H109" s="61">
        <f t="shared" si="1"/>
        <v>96.47510625</v>
      </c>
    </row>
    <row r="110" spans="1:8" ht="19.5" customHeight="1" thickBot="1">
      <c r="A110" s="87"/>
      <c r="B110" s="30"/>
      <c r="C110" s="171"/>
      <c r="D110" s="8">
        <v>4721</v>
      </c>
      <c r="E110" s="9" t="s">
        <v>86</v>
      </c>
      <c r="F110" s="40">
        <v>200000</v>
      </c>
      <c r="G110" s="40">
        <f>G240</f>
        <v>60000</v>
      </c>
      <c r="H110" s="61">
        <f t="shared" si="1"/>
        <v>30</v>
      </c>
    </row>
    <row r="111" spans="1:8" ht="24" customHeight="1" thickBot="1" thickTop="1">
      <c r="A111" s="87"/>
      <c r="B111" s="30"/>
      <c r="C111" s="217">
        <v>4</v>
      </c>
      <c r="D111" s="377" t="s">
        <v>131</v>
      </c>
      <c r="E111" s="395"/>
      <c r="F111" s="207">
        <f>F108+F105+F100+F93+F91+F88+F84+F75+F70+F64</f>
        <v>43150740</v>
      </c>
      <c r="G111" s="207">
        <f>G108+G105+G100+G93+G91+G88+G84+G75+G70+G64</f>
        <v>41236281.61</v>
      </c>
      <c r="H111" s="209">
        <f t="shared" si="1"/>
        <v>95.5633243137893</v>
      </c>
    </row>
    <row r="112" spans="1:8" ht="26.25" customHeight="1">
      <c r="A112" s="340" t="s">
        <v>153</v>
      </c>
      <c r="B112" s="340"/>
      <c r="C112" s="340"/>
      <c r="D112" s="340"/>
      <c r="E112" s="340"/>
      <c r="F112" s="340"/>
      <c r="G112" s="340"/>
      <c r="H112" s="340"/>
    </row>
    <row r="113" spans="1:8" ht="36" customHeight="1">
      <c r="A113" s="351" t="s">
        <v>181</v>
      </c>
      <c r="B113" s="351"/>
      <c r="C113" s="351"/>
      <c r="D113" s="351"/>
      <c r="E113" s="351"/>
      <c r="F113" s="351"/>
      <c r="G113" s="351"/>
      <c r="H113" s="351"/>
    </row>
    <row r="114" spans="1:8" ht="13.5" customHeight="1">
      <c r="A114" s="54"/>
      <c r="B114" s="55"/>
      <c r="C114" s="54"/>
      <c r="D114" s="54"/>
      <c r="E114" s="54"/>
      <c r="F114" s="54"/>
      <c r="G114" s="54"/>
      <c r="H114" s="198"/>
    </row>
    <row r="115" spans="1:8" ht="8.25" customHeight="1">
      <c r="A115" s="379"/>
      <c r="B115" s="379"/>
      <c r="C115" s="379"/>
      <c r="D115" s="379"/>
      <c r="E115" s="379"/>
      <c r="F115" s="379"/>
      <c r="G115" s="379"/>
      <c r="H115" s="379"/>
    </row>
    <row r="116" spans="1:8" ht="19.5" customHeight="1">
      <c r="A116" s="354" t="s">
        <v>165</v>
      </c>
      <c r="B116" s="354"/>
      <c r="C116" s="354"/>
      <c r="D116" s="354"/>
      <c r="E116" s="354"/>
      <c r="F116" s="194"/>
      <c r="G116" s="194"/>
      <c r="H116" s="194"/>
    </row>
    <row r="117" spans="1:8" ht="17.25" customHeight="1" thickBot="1">
      <c r="A117" s="400"/>
      <c r="B117" s="400"/>
      <c r="C117" s="400"/>
      <c r="D117" s="400"/>
      <c r="E117" s="400"/>
      <c r="F117" s="400"/>
      <c r="G117" s="400"/>
      <c r="H117" s="400"/>
    </row>
    <row r="118" spans="1:8" ht="17.25" customHeight="1">
      <c r="A118" s="11" t="s">
        <v>56</v>
      </c>
      <c r="B118" s="12" t="s">
        <v>58</v>
      </c>
      <c r="C118" s="11" t="s">
        <v>30</v>
      </c>
      <c r="D118" s="13" t="s">
        <v>30</v>
      </c>
      <c r="E118" s="5" t="s">
        <v>55</v>
      </c>
      <c r="F118" s="147" t="s">
        <v>164</v>
      </c>
      <c r="G118" s="352" t="s">
        <v>179</v>
      </c>
      <c r="H118" s="335" t="s">
        <v>162</v>
      </c>
    </row>
    <row r="119" spans="1:8" ht="12.75" customHeight="1" thickBot="1">
      <c r="A119" s="14" t="s">
        <v>57</v>
      </c>
      <c r="B119" s="67" t="s">
        <v>57</v>
      </c>
      <c r="C119" s="66" t="s">
        <v>57</v>
      </c>
      <c r="D119" s="2" t="s">
        <v>57</v>
      </c>
      <c r="E119" s="68"/>
      <c r="F119" s="148">
        <v>2012</v>
      </c>
      <c r="G119" s="353"/>
      <c r="H119" s="336"/>
    </row>
    <row r="120" spans="1:8" ht="25.5" customHeight="1" thickBot="1">
      <c r="A120" s="224">
        <v>1</v>
      </c>
      <c r="B120" s="347" t="s">
        <v>147</v>
      </c>
      <c r="C120" s="348"/>
      <c r="D120" s="348"/>
      <c r="E120" s="348"/>
      <c r="F120" s="348"/>
      <c r="G120" s="225"/>
      <c r="H120" s="226"/>
    </row>
    <row r="121" spans="1:8" ht="27" customHeight="1">
      <c r="A121" s="88"/>
      <c r="B121" s="22">
        <v>111</v>
      </c>
      <c r="C121" s="87"/>
      <c r="D121" s="33">
        <v>4111</v>
      </c>
      <c r="E121" s="32" t="s">
        <v>79</v>
      </c>
      <c r="F121" s="61">
        <v>207460</v>
      </c>
      <c r="G121" s="61">
        <v>208121.71</v>
      </c>
      <c r="H121" s="61">
        <f aca="true" t="shared" si="2" ref="H121:H138">G121/F121*100</f>
        <v>100.31895787139689</v>
      </c>
    </row>
    <row r="122" spans="1:8" ht="27" customHeight="1">
      <c r="A122" s="88"/>
      <c r="B122" s="15">
        <v>111</v>
      </c>
      <c r="C122" s="87"/>
      <c r="D122" s="8">
        <v>4112</v>
      </c>
      <c r="E122" s="9" t="s">
        <v>70</v>
      </c>
      <c r="F122" s="60">
        <v>28000</v>
      </c>
      <c r="G122" s="60">
        <v>27196.49</v>
      </c>
      <c r="H122" s="61">
        <f t="shared" si="2"/>
        <v>97.13032142857143</v>
      </c>
    </row>
    <row r="123" spans="1:8" ht="27" customHeight="1">
      <c r="A123" s="88"/>
      <c r="B123" s="15">
        <v>111</v>
      </c>
      <c r="C123" s="87"/>
      <c r="D123" s="8">
        <v>4113</v>
      </c>
      <c r="E123" s="94" t="s">
        <v>112</v>
      </c>
      <c r="F123" s="40">
        <v>73100</v>
      </c>
      <c r="G123" s="40">
        <v>72524.27</v>
      </c>
      <c r="H123" s="61">
        <f t="shared" si="2"/>
        <v>99.21240766073872</v>
      </c>
    </row>
    <row r="124" spans="1:8" ht="27" customHeight="1">
      <c r="A124" s="88"/>
      <c r="B124" s="15">
        <v>111</v>
      </c>
      <c r="C124" s="87"/>
      <c r="D124" s="35">
        <v>4114</v>
      </c>
      <c r="E124" s="87" t="s">
        <v>113</v>
      </c>
      <c r="F124" s="61">
        <v>34000</v>
      </c>
      <c r="G124" s="61">
        <v>33267.68</v>
      </c>
      <c r="H124" s="61">
        <f t="shared" si="2"/>
        <v>97.84611764705883</v>
      </c>
    </row>
    <row r="125" spans="1:8" ht="27" customHeight="1">
      <c r="A125" s="88"/>
      <c r="B125" s="1">
        <v>111</v>
      </c>
      <c r="C125" s="87"/>
      <c r="D125" s="91">
        <v>4115</v>
      </c>
      <c r="E125" s="92" t="s">
        <v>63</v>
      </c>
      <c r="F125" s="61">
        <v>4500</v>
      </c>
      <c r="G125" s="61">
        <v>4080.88</v>
      </c>
      <c r="H125" s="61">
        <f t="shared" si="2"/>
        <v>90.68622222222223</v>
      </c>
    </row>
    <row r="126" spans="1:8" ht="27" customHeight="1">
      <c r="A126" s="88"/>
      <c r="B126" s="35"/>
      <c r="C126" s="10">
        <v>411</v>
      </c>
      <c r="D126" s="16"/>
      <c r="E126" s="95" t="s">
        <v>0</v>
      </c>
      <c r="F126" s="52">
        <f>F121+F122+F123+F124+F125</f>
        <v>347060</v>
      </c>
      <c r="G126" s="52">
        <f>G121+G122+G123+G124+G125</f>
        <v>345191.02999999997</v>
      </c>
      <c r="H126" s="228">
        <f t="shared" si="2"/>
        <v>99.46148504581339</v>
      </c>
    </row>
    <row r="127" spans="1:8" ht="27" customHeight="1">
      <c r="A127" s="88"/>
      <c r="B127" s="15">
        <v>111</v>
      </c>
      <c r="C127" s="87"/>
      <c r="D127" s="8">
        <v>4125</v>
      </c>
      <c r="E127" s="9" t="s">
        <v>72</v>
      </c>
      <c r="F127" s="40">
        <v>12100</v>
      </c>
      <c r="G127" s="40">
        <v>11919.81</v>
      </c>
      <c r="H127" s="61">
        <f t="shared" si="2"/>
        <v>98.51082644628099</v>
      </c>
    </row>
    <row r="128" spans="1:8" ht="27" customHeight="1">
      <c r="A128" s="88"/>
      <c r="B128" s="1">
        <v>111</v>
      </c>
      <c r="C128" s="87"/>
      <c r="D128" s="91">
        <v>4129</v>
      </c>
      <c r="E128" s="92" t="s">
        <v>73</v>
      </c>
      <c r="F128" s="40">
        <v>500</v>
      </c>
      <c r="G128" s="40">
        <v>0</v>
      </c>
      <c r="H128" s="61">
        <f t="shared" si="2"/>
        <v>0</v>
      </c>
    </row>
    <row r="129" spans="1:8" ht="21.75" customHeight="1">
      <c r="A129" s="88"/>
      <c r="B129" s="35"/>
      <c r="C129" s="10">
        <v>412</v>
      </c>
      <c r="D129" s="16"/>
      <c r="E129" s="28" t="s">
        <v>4</v>
      </c>
      <c r="F129" s="62">
        <f>F127+F128</f>
        <v>12600</v>
      </c>
      <c r="G129" s="62">
        <f>+G127+G128</f>
        <v>11919.81</v>
      </c>
      <c r="H129" s="228">
        <f t="shared" si="2"/>
        <v>94.60166666666666</v>
      </c>
    </row>
    <row r="130" spans="1:8" ht="27" customHeight="1">
      <c r="A130" s="88"/>
      <c r="B130" s="15">
        <v>111</v>
      </c>
      <c r="C130" s="87"/>
      <c r="D130" s="33">
        <v>4131</v>
      </c>
      <c r="E130" s="32" t="s">
        <v>116</v>
      </c>
      <c r="F130" s="61">
        <v>12000</v>
      </c>
      <c r="G130" s="61">
        <v>7518.06</v>
      </c>
      <c r="H130" s="61">
        <f t="shared" si="2"/>
        <v>62.6505</v>
      </c>
    </row>
    <row r="131" spans="1:8" ht="27" customHeight="1">
      <c r="A131" s="88"/>
      <c r="B131" s="15">
        <v>111</v>
      </c>
      <c r="C131" s="87"/>
      <c r="D131" s="8">
        <v>4132</v>
      </c>
      <c r="E131" s="9" t="s">
        <v>9</v>
      </c>
      <c r="F131" s="40">
        <v>20000</v>
      </c>
      <c r="G131" s="40">
        <v>12508.88</v>
      </c>
      <c r="H131" s="61">
        <f t="shared" si="2"/>
        <v>62.5444</v>
      </c>
    </row>
    <row r="132" spans="1:8" ht="27" customHeight="1">
      <c r="A132" s="88"/>
      <c r="B132" s="15">
        <v>111</v>
      </c>
      <c r="C132" s="87"/>
      <c r="D132" s="8">
        <v>4133</v>
      </c>
      <c r="E132" s="9" t="s">
        <v>10</v>
      </c>
      <c r="F132" s="40">
        <v>10000</v>
      </c>
      <c r="G132" s="40">
        <v>6696.92</v>
      </c>
      <c r="H132" s="61">
        <f t="shared" si="2"/>
        <v>66.9692</v>
      </c>
    </row>
    <row r="133" spans="1:8" ht="27" customHeight="1">
      <c r="A133" s="88"/>
      <c r="B133" s="15">
        <v>111</v>
      </c>
      <c r="C133" s="87"/>
      <c r="D133" s="8">
        <v>4135</v>
      </c>
      <c r="E133" s="9" t="s">
        <v>118</v>
      </c>
      <c r="F133" s="40">
        <v>22000</v>
      </c>
      <c r="G133" s="40">
        <v>18142.1</v>
      </c>
      <c r="H133" s="61">
        <f t="shared" si="2"/>
        <v>82.4640909090909</v>
      </c>
    </row>
    <row r="134" spans="1:8" ht="27" customHeight="1">
      <c r="A134" s="88"/>
      <c r="B134" s="1">
        <v>111</v>
      </c>
      <c r="C134" s="87"/>
      <c r="D134" s="91">
        <v>4139</v>
      </c>
      <c r="E134" s="92" t="s">
        <v>80</v>
      </c>
      <c r="F134" s="63">
        <v>310000</v>
      </c>
      <c r="G134" s="63">
        <v>224929.72</v>
      </c>
      <c r="H134" s="61">
        <f t="shared" si="2"/>
        <v>72.55797419354839</v>
      </c>
    </row>
    <row r="135" spans="1:8" ht="27" customHeight="1">
      <c r="A135" s="88"/>
      <c r="B135" s="35"/>
      <c r="C135" s="10">
        <v>413</v>
      </c>
      <c r="D135" s="16"/>
      <c r="E135" s="28" t="s">
        <v>2</v>
      </c>
      <c r="F135" s="62">
        <f>F130+F131+F132+F133+F134</f>
        <v>374000</v>
      </c>
      <c r="G135" s="62">
        <f>G130+G131+G132+G133+G134</f>
        <v>269795.68</v>
      </c>
      <c r="H135" s="228">
        <f t="shared" si="2"/>
        <v>72.13788235294118</v>
      </c>
    </row>
    <row r="136" spans="1:8" ht="27" customHeight="1">
      <c r="A136" s="88"/>
      <c r="B136" s="1">
        <v>111</v>
      </c>
      <c r="C136" s="30"/>
      <c r="D136" s="33">
        <v>4313</v>
      </c>
      <c r="E136" s="32" t="s">
        <v>121</v>
      </c>
      <c r="F136" s="64">
        <v>15000</v>
      </c>
      <c r="G136" s="64">
        <v>6630.83</v>
      </c>
      <c r="H136" s="61">
        <f t="shared" si="2"/>
        <v>44.205533333333335</v>
      </c>
    </row>
    <row r="137" spans="1:8" ht="27" customHeight="1" thickBot="1">
      <c r="A137" s="88"/>
      <c r="B137" s="91"/>
      <c r="C137" s="10">
        <v>431</v>
      </c>
      <c r="D137" s="17"/>
      <c r="E137" s="96" t="s">
        <v>8</v>
      </c>
      <c r="F137" s="65">
        <f>F136</f>
        <v>15000</v>
      </c>
      <c r="G137" s="65">
        <f>G136</f>
        <v>6630.83</v>
      </c>
      <c r="H137" s="65">
        <f t="shared" si="2"/>
        <v>44.205533333333335</v>
      </c>
    </row>
    <row r="138" spans="1:8" ht="29.25" customHeight="1" thickBot="1" thickTop="1">
      <c r="A138" s="344" t="s">
        <v>81</v>
      </c>
      <c r="B138" s="345"/>
      <c r="C138" s="345"/>
      <c r="D138" s="345"/>
      <c r="E138" s="346"/>
      <c r="F138" s="204">
        <f>F126+F129+F135+F137</f>
        <v>748660</v>
      </c>
      <c r="G138" s="204">
        <f>G126+G129+G135+G137</f>
        <v>633537.35</v>
      </c>
      <c r="H138" s="209">
        <f t="shared" si="2"/>
        <v>84.6228394731921</v>
      </c>
    </row>
    <row r="139" spans="1:8" ht="26.25" customHeight="1" thickBot="1">
      <c r="A139" s="224">
        <v>2</v>
      </c>
      <c r="B139" s="347" t="s">
        <v>141</v>
      </c>
      <c r="C139" s="348"/>
      <c r="D139" s="348"/>
      <c r="E139" s="348"/>
      <c r="F139" s="348"/>
      <c r="G139" s="225"/>
      <c r="H139" s="226"/>
    </row>
    <row r="140" spans="1:8" ht="22.5" customHeight="1">
      <c r="A140" s="88"/>
      <c r="B140" s="18">
        <v>111</v>
      </c>
      <c r="C140" s="87"/>
      <c r="D140" s="33">
        <v>4111</v>
      </c>
      <c r="E140" s="32" t="s">
        <v>79</v>
      </c>
      <c r="F140" s="149">
        <v>37500</v>
      </c>
      <c r="G140" s="149">
        <v>36408.15</v>
      </c>
      <c r="H140" s="61">
        <f aca="true" t="shared" si="3" ref="H140:H155">G140/F140*100</f>
        <v>97.08840000000001</v>
      </c>
    </row>
    <row r="141" spans="1:8" ht="19.5" customHeight="1">
      <c r="A141" s="88"/>
      <c r="B141" s="1">
        <v>111</v>
      </c>
      <c r="C141" s="87"/>
      <c r="D141" s="8">
        <v>4112</v>
      </c>
      <c r="E141" s="9" t="s">
        <v>70</v>
      </c>
      <c r="F141" s="150">
        <v>5200</v>
      </c>
      <c r="G141" s="150">
        <v>4689.02</v>
      </c>
      <c r="H141" s="61">
        <f t="shared" si="3"/>
        <v>90.17346153846155</v>
      </c>
    </row>
    <row r="142" spans="1:8" ht="19.5" customHeight="1">
      <c r="A142" s="88"/>
      <c r="B142" s="1">
        <v>111</v>
      </c>
      <c r="C142" s="87"/>
      <c r="D142" s="8">
        <v>4113</v>
      </c>
      <c r="E142" s="94" t="s">
        <v>112</v>
      </c>
      <c r="F142" s="151">
        <v>13180</v>
      </c>
      <c r="G142" s="151">
        <v>12504.04</v>
      </c>
      <c r="H142" s="61">
        <f t="shared" si="3"/>
        <v>94.87132018209408</v>
      </c>
    </row>
    <row r="143" spans="1:8" ht="19.5" customHeight="1">
      <c r="A143" s="88"/>
      <c r="B143" s="1">
        <v>111</v>
      </c>
      <c r="C143" s="87"/>
      <c r="D143" s="35">
        <v>4114</v>
      </c>
      <c r="E143" s="87" t="s">
        <v>113</v>
      </c>
      <c r="F143" s="149">
        <v>6000</v>
      </c>
      <c r="G143" s="149">
        <v>5624.19</v>
      </c>
      <c r="H143" s="61">
        <f t="shared" si="3"/>
        <v>93.73649999999999</v>
      </c>
    </row>
    <row r="144" spans="1:8" ht="19.5" customHeight="1">
      <c r="A144" s="88"/>
      <c r="B144" s="15">
        <v>111</v>
      </c>
      <c r="C144" s="87"/>
      <c r="D144" s="91">
        <v>4115</v>
      </c>
      <c r="E144" s="92" t="s">
        <v>63</v>
      </c>
      <c r="F144" s="151">
        <v>800</v>
      </c>
      <c r="G144" s="151">
        <v>703.56</v>
      </c>
      <c r="H144" s="61">
        <f t="shared" si="3"/>
        <v>87.945</v>
      </c>
    </row>
    <row r="145" spans="1:8" ht="19.5" customHeight="1">
      <c r="A145" s="88"/>
      <c r="B145" s="8"/>
      <c r="C145" s="10">
        <v>411</v>
      </c>
      <c r="D145" s="16"/>
      <c r="E145" s="97" t="s">
        <v>0</v>
      </c>
      <c r="F145" s="152">
        <f>F140+F141+F142+F143+F144</f>
        <v>62680</v>
      </c>
      <c r="G145" s="152">
        <f>G140+G141+G142+G143+G144</f>
        <v>59928.96</v>
      </c>
      <c r="H145" s="228">
        <f t="shared" si="3"/>
        <v>95.61097638800256</v>
      </c>
    </row>
    <row r="146" spans="1:8" ht="19.5" customHeight="1">
      <c r="A146" s="88"/>
      <c r="B146" s="1">
        <v>111</v>
      </c>
      <c r="C146" s="87"/>
      <c r="D146" s="8">
        <v>4125</v>
      </c>
      <c r="E146" s="9" t="s">
        <v>72</v>
      </c>
      <c r="F146" s="151">
        <v>1050</v>
      </c>
      <c r="G146" s="151">
        <v>998.88</v>
      </c>
      <c r="H146" s="61">
        <f t="shared" si="3"/>
        <v>95.13142857142857</v>
      </c>
    </row>
    <row r="147" spans="1:8" ht="19.5" customHeight="1">
      <c r="A147" s="88"/>
      <c r="B147" s="1">
        <v>111</v>
      </c>
      <c r="C147" s="87"/>
      <c r="D147" s="91">
        <v>4129</v>
      </c>
      <c r="E147" s="92" t="s">
        <v>73</v>
      </c>
      <c r="F147" s="151">
        <v>500</v>
      </c>
      <c r="G147" s="151">
        <v>0</v>
      </c>
      <c r="H147" s="61">
        <f t="shared" si="3"/>
        <v>0</v>
      </c>
    </row>
    <row r="148" spans="1:8" ht="18" customHeight="1">
      <c r="A148" s="88"/>
      <c r="B148" s="91"/>
      <c r="C148" s="10">
        <v>412</v>
      </c>
      <c r="D148" s="16"/>
      <c r="E148" s="28" t="s">
        <v>4</v>
      </c>
      <c r="F148" s="152">
        <f>F146+F147</f>
        <v>1550</v>
      </c>
      <c r="G148" s="152">
        <f>G146+G147</f>
        <v>998.88</v>
      </c>
      <c r="H148" s="228">
        <f t="shared" si="3"/>
        <v>64.44387096774193</v>
      </c>
    </row>
    <row r="149" spans="1:8" ht="18" customHeight="1">
      <c r="A149" s="88"/>
      <c r="B149" s="1">
        <v>111</v>
      </c>
      <c r="C149" s="10"/>
      <c r="D149" s="33">
        <v>4131</v>
      </c>
      <c r="E149" s="32" t="s">
        <v>5</v>
      </c>
      <c r="F149" s="153">
        <v>6000</v>
      </c>
      <c r="G149" s="153">
        <v>5579.01</v>
      </c>
      <c r="H149" s="61">
        <f t="shared" si="3"/>
        <v>92.9835</v>
      </c>
    </row>
    <row r="150" spans="1:8" ht="18" customHeight="1">
      <c r="A150" s="88"/>
      <c r="B150" s="1">
        <v>111</v>
      </c>
      <c r="C150" s="87"/>
      <c r="D150" s="8">
        <v>4132</v>
      </c>
      <c r="E150" s="9" t="s">
        <v>9</v>
      </c>
      <c r="F150" s="151">
        <v>1000</v>
      </c>
      <c r="G150" s="151">
        <v>500</v>
      </c>
      <c r="H150" s="61">
        <f t="shared" si="3"/>
        <v>50</v>
      </c>
    </row>
    <row r="151" spans="1:8" ht="16.5" customHeight="1">
      <c r="A151" s="88"/>
      <c r="B151" s="1">
        <v>111</v>
      </c>
      <c r="C151" s="87" t="s">
        <v>133</v>
      </c>
      <c r="D151" s="8">
        <v>4135</v>
      </c>
      <c r="E151" s="9" t="s">
        <v>118</v>
      </c>
      <c r="F151" s="151">
        <v>2000</v>
      </c>
      <c r="G151" s="151">
        <v>1936.34</v>
      </c>
      <c r="H151" s="61">
        <f t="shared" si="3"/>
        <v>96.817</v>
      </c>
    </row>
    <row r="152" spans="1:8" ht="18" customHeight="1" hidden="1">
      <c r="A152" s="99"/>
      <c r="B152" s="1">
        <v>111</v>
      </c>
      <c r="C152" s="100"/>
      <c r="D152" s="8">
        <v>4136</v>
      </c>
      <c r="E152" s="7" t="s">
        <v>128</v>
      </c>
      <c r="F152" s="154"/>
      <c r="G152" s="154"/>
      <c r="H152" s="61" t="e">
        <f t="shared" si="3"/>
        <v>#DIV/0!</v>
      </c>
    </row>
    <row r="153" spans="1:8" s="87" customFormat="1" ht="19.5" customHeight="1">
      <c r="A153" s="88"/>
      <c r="B153" s="1">
        <v>111</v>
      </c>
      <c r="D153" s="33">
        <v>4139</v>
      </c>
      <c r="E153" s="32" t="s">
        <v>75</v>
      </c>
      <c r="F153" s="155">
        <v>4000</v>
      </c>
      <c r="G153" s="201">
        <v>2123.71</v>
      </c>
      <c r="H153" s="60">
        <f t="shared" si="3"/>
        <v>53.09275</v>
      </c>
    </row>
    <row r="154" spans="1:8" ht="39.75" customHeight="1" thickBot="1">
      <c r="A154" s="102"/>
      <c r="B154" s="81"/>
      <c r="C154" s="19">
        <v>413</v>
      </c>
      <c r="D154" s="20"/>
      <c r="E154" s="20" t="s">
        <v>2</v>
      </c>
      <c r="F154" s="156">
        <f>F149+F150+F151+F153</f>
        <v>13000</v>
      </c>
      <c r="G154" s="203">
        <f>G149+G150+G151+G153</f>
        <v>10139.060000000001</v>
      </c>
      <c r="H154" s="69">
        <f t="shared" si="3"/>
        <v>77.99276923076924</v>
      </c>
    </row>
    <row r="155" spans="1:8" ht="38.25" customHeight="1" thickBot="1" thickTop="1">
      <c r="A155" s="344" t="s">
        <v>84</v>
      </c>
      <c r="B155" s="345"/>
      <c r="C155" s="345"/>
      <c r="D155" s="345"/>
      <c r="E155" s="346"/>
      <c r="F155" s="205">
        <f>F154+F148+F145</f>
        <v>77230</v>
      </c>
      <c r="G155" s="205">
        <f>G154+G148+G145</f>
        <v>71066.9</v>
      </c>
      <c r="H155" s="229">
        <f t="shared" si="3"/>
        <v>92.01981095429237</v>
      </c>
    </row>
    <row r="156" spans="1:8" ht="15.75" customHeight="1">
      <c r="A156" s="103"/>
      <c r="B156" s="103"/>
      <c r="C156" s="103"/>
      <c r="D156" s="103"/>
      <c r="E156" s="103"/>
      <c r="F156" s="165"/>
      <c r="G156" s="165"/>
      <c r="H156" s="200"/>
    </row>
    <row r="157" spans="1:8" ht="21" customHeight="1" thickBot="1">
      <c r="A157" s="103"/>
      <c r="B157" s="103"/>
      <c r="C157" s="103"/>
      <c r="D157" s="103"/>
      <c r="E157" s="103"/>
      <c r="F157" s="59"/>
      <c r="G157" s="59"/>
      <c r="H157" s="197"/>
    </row>
    <row r="158" spans="1:8" ht="17.25" customHeight="1">
      <c r="A158" s="11" t="s">
        <v>56</v>
      </c>
      <c r="B158" s="12" t="s">
        <v>58</v>
      </c>
      <c r="C158" s="11" t="s">
        <v>30</v>
      </c>
      <c r="D158" s="13" t="s">
        <v>30</v>
      </c>
      <c r="E158" s="5" t="s">
        <v>55</v>
      </c>
      <c r="F158" s="147" t="s">
        <v>164</v>
      </c>
      <c r="G158" s="352" t="s">
        <v>179</v>
      </c>
      <c r="H158" s="335" t="s">
        <v>162</v>
      </c>
    </row>
    <row r="159" spans="1:8" ht="20.25" customHeight="1" thickBot="1">
      <c r="A159" s="66" t="s">
        <v>57</v>
      </c>
      <c r="B159" s="67" t="s">
        <v>57</v>
      </c>
      <c r="C159" s="66" t="s">
        <v>57</v>
      </c>
      <c r="D159" s="2" t="s">
        <v>57</v>
      </c>
      <c r="E159" s="68"/>
      <c r="F159" s="148">
        <v>2012</v>
      </c>
      <c r="G159" s="353"/>
      <c r="H159" s="336"/>
    </row>
    <row r="160" spans="1:8" ht="31.5" customHeight="1" thickBot="1">
      <c r="A160" s="224">
        <v>3</v>
      </c>
      <c r="B160" s="347" t="s">
        <v>142</v>
      </c>
      <c r="C160" s="348"/>
      <c r="D160" s="348"/>
      <c r="E160" s="348"/>
      <c r="F160" s="348"/>
      <c r="G160" s="225"/>
      <c r="H160" s="226"/>
    </row>
    <row r="161" spans="1:8" ht="24" customHeight="1">
      <c r="A161" s="88"/>
      <c r="B161" s="18">
        <v>111</v>
      </c>
      <c r="C161" s="87"/>
      <c r="D161" s="33">
        <v>4111</v>
      </c>
      <c r="E161" s="32" t="s">
        <v>79</v>
      </c>
      <c r="F161" s="149">
        <v>37200</v>
      </c>
      <c r="G161" s="149">
        <v>36745.3</v>
      </c>
      <c r="H161" s="61">
        <f aca="true" t="shared" si="4" ref="H161:H175">G161/F161*100</f>
        <v>98.77768817204301</v>
      </c>
    </row>
    <row r="162" spans="1:8" ht="24" customHeight="1">
      <c r="A162" s="88"/>
      <c r="B162" s="1">
        <v>111</v>
      </c>
      <c r="C162" s="87"/>
      <c r="D162" s="8">
        <v>4112</v>
      </c>
      <c r="E162" s="9" t="s">
        <v>70</v>
      </c>
      <c r="F162" s="150">
        <v>5000</v>
      </c>
      <c r="G162" s="150">
        <v>4911.58</v>
      </c>
      <c r="H162" s="61">
        <f t="shared" si="4"/>
        <v>98.2316</v>
      </c>
    </row>
    <row r="163" spans="1:8" ht="24" customHeight="1">
      <c r="A163" s="88"/>
      <c r="B163" s="1">
        <v>111</v>
      </c>
      <c r="C163" s="87"/>
      <c r="D163" s="8">
        <v>4113</v>
      </c>
      <c r="E163" s="94" t="s">
        <v>112</v>
      </c>
      <c r="F163" s="151">
        <v>13500</v>
      </c>
      <c r="G163" s="151">
        <v>13097.67</v>
      </c>
      <c r="H163" s="61">
        <f t="shared" si="4"/>
        <v>97.01977777777778</v>
      </c>
    </row>
    <row r="164" spans="1:8" ht="24" customHeight="1">
      <c r="A164" s="88"/>
      <c r="B164" s="1">
        <v>111</v>
      </c>
      <c r="C164" s="87"/>
      <c r="D164" s="35">
        <v>4114</v>
      </c>
      <c r="E164" s="87" t="s">
        <v>113</v>
      </c>
      <c r="F164" s="149">
        <v>6500</v>
      </c>
      <c r="G164" s="149">
        <v>6071.11</v>
      </c>
      <c r="H164" s="61">
        <f t="shared" si="4"/>
        <v>93.40169230769231</v>
      </c>
    </row>
    <row r="165" spans="1:8" ht="24" customHeight="1">
      <c r="A165" s="88"/>
      <c r="B165" s="1">
        <v>111</v>
      </c>
      <c r="C165" s="87"/>
      <c r="D165" s="8">
        <v>4115</v>
      </c>
      <c r="E165" s="9" t="s">
        <v>63</v>
      </c>
      <c r="F165" s="149">
        <v>780</v>
      </c>
      <c r="G165" s="149">
        <v>737.08</v>
      </c>
      <c r="H165" s="61">
        <f t="shared" si="4"/>
        <v>94.4974358974359</v>
      </c>
    </row>
    <row r="166" spans="1:8" ht="24" customHeight="1">
      <c r="A166" s="88"/>
      <c r="B166" s="8"/>
      <c r="C166" s="10">
        <v>411</v>
      </c>
      <c r="D166" s="21"/>
      <c r="E166" s="2" t="s">
        <v>0</v>
      </c>
      <c r="F166" s="157">
        <f>F161+F162+F163+F164+F165</f>
        <v>62980</v>
      </c>
      <c r="G166" s="157">
        <f>G161+G162+G163+G164+G165</f>
        <v>61562.740000000005</v>
      </c>
      <c r="H166" s="228">
        <f t="shared" si="4"/>
        <v>97.74966656081297</v>
      </c>
    </row>
    <row r="167" spans="1:8" ht="24" customHeight="1">
      <c r="A167" s="88"/>
      <c r="B167" s="1">
        <v>111</v>
      </c>
      <c r="C167" s="87"/>
      <c r="D167" s="8">
        <v>4125</v>
      </c>
      <c r="E167" s="9" t="s">
        <v>72</v>
      </c>
      <c r="F167" s="151">
        <v>2400</v>
      </c>
      <c r="G167" s="151">
        <v>2358.74</v>
      </c>
      <c r="H167" s="61">
        <f t="shared" si="4"/>
        <v>98.28083333333333</v>
      </c>
    </row>
    <row r="168" spans="1:8" ht="24" customHeight="1">
      <c r="A168" s="88"/>
      <c r="B168" s="1">
        <v>111</v>
      </c>
      <c r="C168" s="87"/>
      <c r="D168" s="8">
        <v>4129</v>
      </c>
      <c r="E168" s="9" t="s">
        <v>73</v>
      </c>
      <c r="F168" s="151">
        <v>500</v>
      </c>
      <c r="G168" s="151">
        <v>0</v>
      </c>
      <c r="H168" s="61">
        <f t="shared" si="4"/>
        <v>0</v>
      </c>
    </row>
    <row r="169" spans="1:8" ht="24" customHeight="1">
      <c r="A169" s="88"/>
      <c r="B169" s="91"/>
      <c r="C169" s="10">
        <v>412</v>
      </c>
      <c r="D169" s="21"/>
      <c r="E169" s="28" t="s">
        <v>4</v>
      </c>
      <c r="F169" s="157">
        <f>F167+F168</f>
        <v>2900</v>
      </c>
      <c r="G169" s="157">
        <f>+G167+G168</f>
        <v>2358.74</v>
      </c>
      <c r="H169" s="228">
        <f t="shared" si="4"/>
        <v>81.33586206896551</v>
      </c>
    </row>
    <row r="170" spans="1:8" ht="24" customHeight="1">
      <c r="A170" s="88"/>
      <c r="B170" s="1">
        <v>111</v>
      </c>
      <c r="C170" s="10"/>
      <c r="D170" s="8">
        <v>4131</v>
      </c>
      <c r="E170" s="9" t="s">
        <v>5</v>
      </c>
      <c r="F170" s="153">
        <v>800</v>
      </c>
      <c r="G170" s="153">
        <v>159.94</v>
      </c>
      <c r="H170" s="61">
        <f t="shared" si="4"/>
        <v>19.9925</v>
      </c>
    </row>
    <row r="171" spans="1:8" ht="24" customHeight="1">
      <c r="A171" s="88"/>
      <c r="B171" s="1">
        <v>111</v>
      </c>
      <c r="C171" s="87"/>
      <c r="D171" s="8">
        <v>4132</v>
      </c>
      <c r="E171" s="9" t="s">
        <v>9</v>
      </c>
      <c r="F171" s="151">
        <v>3000</v>
      </c>
      <c r="G171" s="151">
        <v>2144.51</v>
      </c>
      <c r="H171" s="61">
        <f t="shared" si="4"/>
        <v>71.48366666666668</v>
      </c>
    </row>
    <row r="172" spans="1:8" ht="24" customHeight="1">
      <c r="A172" s="88"/>
      <c r="B172" s="1">
        <v>111</v>
      </c>
      <c r="C172" s="104" t="s">
        <v>133</v>
      </c>
      <c r="D172" s="8">
        <v>4135</v>
      </c>
      <c r="E172" s="9" t="s">
        <v>118</v>
      </c>
      <c r="F172" s="151">
        <v>1000</v>
      </c>
      <c r="G172" s="151">
        <v>678.89</v>
      </c>
      <c r="H172" s="61">
        <f t="shared" si="4"/>
        <v>67.889</v>
      </c>
    </row>
    <row r="173" spans="1:8" s="87" customFormat="1" ht="24" customHeight="1">
      <c r="A173" s="88"/>
      <c r="B173" s="1">
        <v>111</v>
      </c>
      <c r="D173" s="33">
        <v>4139</v>
      </c>
      <c r="E173" s="32" t="s">
        <v>75</v>
      </c>
      <c r="F173" s="155">
        <v>1000</v>
      </c>
      <c r="G173" s="155">
        <v>380.25</v>
      </c>
      <c r="H173" s="61">
        <f t="shared" si="4"/>
        <v>38.025</v>
      </c>
    </row>
    <row r="174" spans="1:8" ht="24" customHeight="1" thickBot="1">
      <c r="A174" s="88"/>
      <c r="B174" s="8"/>
      <c r="C174" s="10">
        <v>413</v>
      </c>
      <c r="D174" s="20"/>
      <c r="E174" s="20" t="s">
        <v>2</v>
      </c>
      <c r="F174" s="156">
        <f>F170+F171++F172+F173</f>
        <v>5800</v>
      </c>
      <c r="G174" s="156">
        <f>G170+G171+G172+G173</f>
        <v>3363.59</v>
      </c>
      <c r="H174" s="65">
        <f t="shared" si="4"/>
        <v>57.992931034482766</v>
      </c>
    </row>
    <row r="175" spans="1:8" ht="39" customHeight="1" thickBot="1" thickTop="1">
      <c r="A175" s="344" t="s">
        <v>101</v>
      </c>
      <c r="B175" s="345"/>
      <c r="C175" s="345"/>
      <c r="D175" s="345"/>
      <c r="E175" s="346"/>
      <c r="F175" s="206">
        <f>F174+F169+F166</f>
        <v>71680</v>
      </c>
      <c r="G175" s="206">
        <f>G174+G169+G166</f>
        <v>67285.07</v>
      </c>
      <c r="H175" s="209">
        <f t="shared" si="4"/>
        <v>93.86868024553573</v>
      </c>
    </row>
    <row r="176" spans="1:8" s="146" customFormat="1" ht="35.25" customHeight="1" thickBot="1">
      <c r="A176" s="227">
        <v>4</v>
      </c>
      <c r="B176" s="347" t="s">
        <v>82</v>
      </c>
      <c r="C176" s="348"/>
      <c r="D176" s="348"/>
      <c r="E176" s="348"/>
      <c r="F176" s="348"/>
      <c r="G176" s="225"/>
      <c r="H176" s="226"/>
    </row>
    <row r="177" spans="1:8" ht="22.5" customHeight="1">
      <c r="A177" s="88"/>
      <c r="B177" s="22">
        <v>111</v>
      </c>
      <c r="C177" s="87"/>
      <c r="D177" s="33">
        <v>4111</v>
      </c>
      <c r="E177" s="32" t="s">
        <v>79</v>
      </c>
      <c r="F177" s="149">
        <v>103000</v>
      </c>
      <c r="G177" s="149">
        <v>101721.45</v>
      </c>
      <c r="H177" s="61">
        <f aca="true" t="shared" si="5" ref="H177:H196">G177/F177*100</f>
        <v>98.75868932038834</v>
      </c>
    </row>
    <row r="178" spans="1:8" ht="22.5" customHeight="1">
      <c r="A178" s="88"/>
      <c r="B178" s="15">
        <v>111</v>
      </c>
      <c r="C178" s="87"/>
      <c r="D178" s="8">
        <v>4112</v>
      </c>
      <c r="E178" s="9" t="s">
        <v>70</v>
      </c>
      <c r="F178" s="150">
        <v>14000</v>
      </c>
      <c r="G178" s="150">
        <v>13797.77</v>
      </c>
      <c r="H178" s="61">
        <f t="shared" si="5"/>
        <v>98.55550000000001</v>
      </c>
    </row>
    <row r="179" spans="1:8" ht="22.5" customHeight="1">
      <c r="A179" s="88"/>
      <c r="B179" s="15">
        <v>111</v>
      </c>
      <c r="C179" s="87"/>
      <c r="D179" s="8">
        <v>4113</v>
      </c>
      <c r="E179" s="94" t="s">
        <v>112</v>
      </c>
      <c r="F179" s="151">
        <v>37800</v>
      </c>
      <c r="G179" s="151">
        <v>36794.14</v>
      </c>
      <c r="H179" s="61">
        <f t="shared" si="5"/>
        <v>97.3389947089947</v>
      </c>
    </row>
    <row r="180" spans="1:8" ht="22.5" customHeight="1">
      <c r="A180" s="88"/>
      <c r="B180" s="15">
        <v>111</v>
      </c>
      <c r="C180" s="87"/>
      <c r="D180" s="35">
        <v>4114</v>
      </c>
      <c r="E180" s="87" t="s">
        <v>113</v>
      </c>
      <c r="F180" s="149">
        <v>17800</v>
      </c>
      <c r="G180" s="149">
        <v>16726.54</v>
      </c>
      <c r="H180" s="61">
        <f t="shared" si="5"/>
        <v>93.96932584269663</v>
      </c>
    </row>
    <row r="181" spans="1:8" ht="22.5" customHeight="1">
      <c r="A181" s="88"/>
      <c r="B181" s="1">
        <v>111</v>
      </c>
      <c r="C181" s="87"/>
      <c r="D181" s="8">
        <v>4115</v>
      </c>
      <c r="E181" s="9" t="s">
        <v>63</v>
      </c>
      <c r="F181" s="149">
        <v>2500</v>
      </c>
      <c r="G181" s="149">
        <v>2070.07</v>
      </c>
      <c r="H181" s="61">
        <f t="shared" si="5"/>
        <v>82.8028</v>
      </c>
    </row>
    <row r="182" spans="1:8" ht="22.5" customHeight="1">
      <c r="A182" s="88"/>
      <c r="B182" s="35"/>
      <c r="C182" s="10">
        <v>411</v>
      </c>
      <c r="D182" s="21"/>
      <c r="E182" s="2" t="s">
        <v>0</v>
      </c>
      <c r="F182" s="157">
        <f>F177+F178+F179+F180+F181</f>
        <v>175100</v>
      </c>
      <c r="G182" s="157">
        <f>G177+G178+G179+G180+G181</f>
        <v>171109.97</v>
      </c>
      <c r="H182" s="228">
        <f t="shared" si="5"/>
        <v>97.72128498001142</v>
      </c>
    </row>
    <row r="183" spans="1:8" ht="22.5" customHeight="1">
      <c r="A183" s="88"/>
      <c r="B183" s="1">
        <v>111</v>
      </c>
      <c r="C183" s="87"/>
      <c r="D183" s="8">
        <v>4125</v>
      </c>
      <c r="E183" s="9" t="s">
        <v>72</v>
      </c>
      <c r="F183" s="151">
        <v>5000</v>
      </c>
      <c r="G183" s="151">
        <v>4767.67</v>
      </c>
      <c r="H183" s="61">
        <f t="shared" si="5"/>
        <v>95.3534</v>
      </c>
    </row>
    <row r="184" spans="1:8" ht="22.5" customHeight="1">
      <c r="A184" s="88"/>
      <c r="B184" s="23">
        <v>111</v>
      </c>
      <c r="C184" s="104"/>
      <c r="D184" s="105">
        <v>4128</v>
      </c>
      <c r="E184" s="9" t="s">
        <v>83</v>
      </c>
      <c r="F184" s="158">
        <v>140000</v>
      </c>
      <c r="G184" s="158">
        <v>137393.04</v>
      </c>
      <c r="H184" s="61">
        <f t="shared" si="5"/>
        <v>98.13788571428572</v>
      </c>
    </row>
    <row r="185" spans="1:8" ht="22.5" customHeight="1">
      <c r="A185" s="106"/>
      <c r="B185" s="24">
        <v>111</v>
      </c>
      <c r="C185" s="104"/>
      <c r="D185" s="107">
        <v>4129</v>
      </c>
      <c r="E185" s="92" t="s">
        <v>73</v>
      </c>
      <c r="F185" s="158">
        <v>500</v>
      </c>
      <c r="G185" s="158">
        <v>0</v>
      </c>
      <c r="H185" s="61">
        <f t="shared" si="5"/>
        <v>0</v>
      </c>
    </row>
    <row r="186" spans="1:8" ht="22.5" customHeight="1">
      <c r="A186" s="106"/>
      <c r="B186" s="25"/>
      <c r="C186" s="104"/>
      <c r="D186" s="105"/>
      <c r="E186" s="28" t="s">
        <v>4</v>
      </c>
      <c r="F186" s="159">
        <f>SUM(F183:F185)</f>
        <v>145500</v>
      </c>
      <c r="G186" s="159">
        <f>SUM(G183:G185)</f>
        <v>142160.71000000002</v>
      </c>
      <c r="H186" s="228">
        <f t="shared" si="5"/>
        <v>97.70495532646049</v>
      </c>
    </row>
    <row r="187" spans="1:8" ht="22.5" customHeight="1">
      <c r="A187" s="106"/>
      <c r="B187" s="26">
        <v>111</v>
      </c>
      <c r="C187" s="27"/>
      <c r="D187" s="108">
        <v>4131</v>
      </c>
      <c r="E187" s="32" t="s">
        <v>5</v>
      </c>
      <c r="F187" s="149">
        <v>8000</v>
      </c>
      <c r="G187" s="149">
        <v>5119.86</v>
      </c>
      <c r="H187" s="61">
        <f t="shared" si="5"/>
        <v>63.99825</v>
      </c>
    </row>
    <row r="188" spans="1:8" ht="22.5" customHeight="1">
      <c r="A188" s="88"/>
      <c r="B188" s="15">
        <v>111</v>
      </c>
      <c r="C188" s="10"/>
      <c r="D188" s="8">
        <v>4132</v>
      </c>
      <c r="E188" s="9" t="s">
        <v>9</v>
      </c>
      <c r="F188" s="151">
        <v>800</v>
      </c>
      <c r="G188" s="151">
        <v>0</v>
      </c>
      <c r="H188" s="61">
        <f t="shared" si="5"/>
        <v>0</v>
      </c>
    </row>
    <row r="189" spans="1:8" ht="22.5" customHeight="1">
      <c r="A189" s="88"/>
      <c r="B189" s="1">
        <v>111</v>
      </c>
      <c r="C189" s="10"/>
      <c r="D189" s="8">
        <v>4133</v>
      </c>
      <c r="E189" s="9" t="s">
        <v>10</v>
      </c>
      <c r="F189" s="151">
        <v>500</v>
      </c>
      <c r="G189" s="151">
        <v>0</v>
      </c>
      <c r="H189" s="61">
        <v>0</v>
      </c>
    </row>
    <row r="190" spans="1:8" ht="22.5" customHeight="1">
      <c r="A190" s="88"/>
      <c r="B190" s="1">
        <v>111</v>
      </c>
      <c r="C190" s="87"/>
      <c r="D190" s="8">
        <v>4135</v>
      </c>
      <c r="E190" s="9" t="s">
        <v>118</v>
      </c>
      <c r="F190" s="151">
        <v>4000</v>
      </c>
      <c r="G190" s="151">
        <v>3865.27</v>
      </c>
      <c r="H190" s="61">
        <f t="shared" si="5"/>
        <v>96.63175</v>
      </c>
    </row>
    <row r="191" spans="1:8" ht="22.5" customHeight="1">
      <c r="A191" s="88"/>
      <c r="B191" s="1">
        <v>111</v>
      </c>
      <c r="C191" s="87"/>
      <c r="D191" s="91">
        <v>4139</v>
      </c>
      <c r="E191" s="92" t="s">
        <v>80</v>
      </c>
      <c r="F191" s="153">
        <v>5000</v>
      </c>
      <c r="G191" s="153">
        <v>1833.5</v>
      </c>
      <c r="H191" s="61">
        <f t="shared" si="5"/>
        <v>36.67</v>
      </c>
    </row>
    <row r="192" spans="1:8" ht="22.5" customHeight="1">
      <c r="A192" s="88"/>
      <c r="B192" s="35"/>
      <c r="C192" s="10">
        <v>413</v>
      </c>
      <c r="D192" s="16"/>
      <c r="E192" s="28" t="s">
        <v>2</v>
      </c>
      <c r="F192" s="160">
        <f>F191+F190+F189+F188+F187</f>
        <v>18300</v>
      </c>
      <c r="G192" s="160">
        <f>G191+G190+G189+G188+G187</f>
        <v>10818.630000000001</v>
      </c>
      <c r="H192" s="228">
        <f t="shared" si="5"/>
        <v>59.11819672131148</v>
      </c>
    </row>
    <row r="193" spans="1:8" ht="22.5" customHeight="1">
      <c r="A193" s="88"/>
      <c r="B193" s="15">
        <v>180</v>
      </c>
      <c r="C193" s="87"/>
      <c r="D193" s="35">
        <v>4312</v>
      </c>
      <c r="E193" s="109" t="s">
        <v>6</v>
      </c>
      <c r="F193" s="98">
        <v>300000</v>
      </c>
      <c r="G193" s="98">
        <v>284452.41</v>
      </c>
      <c r="H193" s="61">
        <f t="shared" si="5"/>
        <v>94.81746999999999</v>
      </c>
    </row>
    <row r="194" spans="1:8" ht="22.5" customHeight="1">
      <c r="A194" s="88"/>
      <c r="B194" s="1">
        <v>111</v>
      </c>
      <c r="C194" s="104"/>
      <c r="D194" s="8">
        <v>4313</v>
      </c>
      <c r="E194" s="9" t="s">
        <v>121</v>
      </c>
      <c r="F194" s="153">
        <v>52000</v>
      </c>
      <c r="G194" s="153">
        <v>46051.42</v>
      </c>
      <c r="H194" s="61">
        <f t="shared" si="5"/>
        <v>88.56042307692307</v>
      </c>
    </row>
    <row r="195" spans="1:8" ht="27.75" customHeight="1" thickBot="1">
      <c r="A195" s="88"/>
      <c r="B195" s="8"/>
      <c r="C195" s="27">
        <v>431</v>
      </c>
      <c r="D195" s="28"/>
      <c r="E195" s="110" t="s">
        <v>8</v>
      </c>
      <c r="F195" s="159">
        <f>F193+F194</f>
        <v>352000</v>
      </c>
      <c r="G195" s="159">
        <f>G193+G194</f>
        <v>330503.82999999996</v>
      </c>
      <c r="H195" s="228">
        <f t="shared" si="5"/>
        <v>93.89313352272725</v>
      </c>
    </row>
    <row r="196" spans="1:8" ht="31.5" customHeight="1" thickBot="1" thickTop="1">
      <c r="A196" s="344" t="s">
        <v>100</v>
      </c>
      <c r="B196" s="345"/>
      <c r="C196" s="345"/>
      <c r="D196" s="345"/>
      <c r="E196" s="346"/>
      <c r="F196" s="274">
        <f>F182+F186+F192+F195</f>
        <v>690900</v>
      </c>
      <c r="G196" s="276">
        <f>G182+G186+G192+G195</f>
        <v>654593.14</v>
      </c>
      <c r="H196" s="275">
        <f t="shared" si="5"/>
        <v>94.74499059198148</v>
      </c>
    </row>
    <row r="197" spans="1:8" ht="31.5" customHeight="1">
      <c r="A197" s="111"/>
      <c r="B197" s="111"/>
      <c r="C197" s="111"/>
      <c r="D197" s="111"/>
      <c r="E197" s="111"/>
      <c r="F197" s="84"/>
      <c r="G197" s="84"/>
      <c r="H197" s="260"/>
    </row>
    <row r="198" spans="1:8" ht="25.5" customHeight="1" thickBot="1">
      <c r="A198" s="103"/>
      <c r="B198" s="103"/>
      <c r="C198" s="103"/>
      <c r="D198" s="103"/>
      <c r="E198" s="103"/>
      <c r="F198" s="74"/>
      <c r="G198" s="74"/>
      <c r="H198" s="259"/>
    </row>
    <row r="199" spans="1:8" ht="17.25" customHeight="1">
      <c r="A199" s="11" t="s">
        <v>56</v>
      </c>
      <c r="B199" s="12" t="s">
        <v>58</v>
      </c>
      <c r="C199" s="11" t="s">
        <v>30</v>
      </c>
      <c r="D199" s="13" t="s">
        <v>30</v>
      </c>
      <c r="E199" s="5" t="s">
        <v>55</v>
      </c>
      <c r="F199" s="147" t="s">
        <v>164</v>
      </c>
      <c r="G199" s="352" t="s">
        <v>179</v>
      </c>
      <c r="H199" s="335" t="s">
        <v>162</v>
      </c>
    </row>
    <row r="200" spans="1:8" ht="18" customHeight="1" thickBot="1">
      <c r="A200" s="14" t="s">
        <v>57</v>
      </c>
      <c r="B200" s="67" t="s">
        <v>57</v>
      </c>
      <c r="C200" s="66" t="s">
        <v>57</v>
      </c>
      <c r="D200" s="2" t="s">
        <v>57</v>
      </c>
      <c r="E200" s="68"/>
      <c r="F200" s="148">
        <v>2012</v>
      </c>
      <c r="G200" s="353"/>
      <c r="H200" s="336"/>
    </row>
    <row r="201" spans="1:8" ht="27" customHeight="1" thickBot="1">
      <c r="A201" s="224">
        <v>5</v>
      </c>
      <c r="B201" s="347" t="s">
        <v>85</v>
      </c>
      <c r="C201" s="348"/>
      <c r="D201" s="348"/>
      <c r="E201" s="348"/>
      <c r="F201" s="348"/>
      <c r="G201" s="225"/>
      <c r="H201" s="226"/>
    </row>
    <row r="202" spans="1:8" ht="24.75" customHeight="1">
      <c r="A202" s="88"/>
      <c r="B202" s="18">
        <v>112</v>
      </c>
      <c r="C202" s="87"/>
      <c r="D202" s="33">
        <v>4111</v>
      </c>
      <c r="E202" s="32" t="s">
        <v>79</v>
      </c>
      <c r="F202" s="149">
        <v>125300</v>
      </c>
      <c r="G202" s="149">
        <v>125040.22</v>
      </c>
      <c r="H202" s="61">
        <f aca="true" t="shared" si="6" ref="H202:H242">G202/F202*100</f>
        <v>99.79267358339983</v>
      </c>
    </row>
    <row r="203" spans="1:8" ht="24.75" customHeight="1">
      <c r="A203" s="88"/>
      <c r="B203" s="1">
        <v>112</v>
      </c>
      <c r="C203" s="87"/>
      <c r="D203" s="8">
        <v>4112</v>
      </c>
      <c r="E203" s="9" t="s">
        <v>70</v>
      </c>
      <c r="F203" s="150">
        <v>17500</v>
      </c>
      <c r="G203" s="150">
        <v>16916.8</v>
      </c>
      <c r="H203" s="61">
        <f t="shared" si="6"/>
        <v>96.66742857142857</v>
      </c>
    </row>
    <row r="204" spans="1:8" ht="24.75" customHeight="1">
      <c r="A204" s="88"/>
      <c r="B204" s="1">
        <v>112</v>
      </c>
      <c r="C204" s="87"/>
      <c r="D204" s="8">
        <v>4113</v>
      </c>
      <c r="E204" s="94" t="s">
        <v>112</v>
      </c>
      <c r="F204" s="151">
        <v>45500</v>
      </c>
      <c r="G204" s="151">
        <v>45111.74</v>
      </c>
      <c r="H204" s="61">
        <f t="shared" si="6"/>
        <v>99.14668131868132</v>
      </c>
    </row>
    <row r="205" spans="1:8" ht="24.75" customHeight="1">
      <c r="A205" s="88"/>
      <c r="B205" s="1">
        <v>112</v>
      </c>
      <c r="C205" s="87"/>
      <c r="D205" s="35">
        <v>4114</v>
      </c>
      <c r="E205" s="87" t="s">
        <v>113</v>
      </c>
      <c r="F205" s="149">
        <v>21800</v>
      </c>
      <c r="G205" s="149">
        <v>20917.78</v>
      </c>
      <c r="H205" s="61">
        <f t="shared" si="6"/>
        <v>95.95311926605504</v>
      </c>
    </row>
    <row r="206" spans="1:8" ht="24.75" customHeight="1">
      <c r="A206" s="88"/>
      <c r="B206" s="1">
        <v>112</v>
      </c>
      <c r="C206" s="87"/>
      <c r="D206" s="8">
        <v>4115</v>
      </c>
      <c r="E206" s="9" t="s">
        <v>63</v>
      </c>
      <c r="F206" s="149">
        <v>2800</v>
      </c>
      <c r="G206" s="149">
        <v>2609.41</v>
      </c>
      <c r="H206" s="61">
        <f t="shared" si="6"/>
        <v>93.19321428571428</v>
      </c>
    </row>
    <row r="207" spans="1:8" ht="24.75" customHeight="1">
      <c r="A207" s="88"/>
      <c r="B207" s="35"/>
      <c r="C207" s="10">
        <v>411</v>
      </c>
      <c r="D207" s="21"/>
      <c r="E207" s="2" t="s">
        <v>0</v>
      </c>
      <c r="F207" s="157">
        <f>F202+F203+F204+F205+F206</f>
        <v>212900</v>
      </c>
      <c r="G207" s="157">
        <f>G202+G203+G204+G205+G206</f>
        <v>210595.94999999998</v>
      </c>
      <c r="H207" s="228">
        <f t="shared" si="6"/>
        <v>98.9177782996712</v>
      </c>
    </row>
    <row r="208" spans="1:8" ht="19.5" customHeight="1">
      <c r="A208" s="88"/>
      <c r="B208" s="1">
        <v>112</v>
      </c>
      <c r="C208" s="87"/>
      <c r="D208" s="8">
        <v>4125</v>
      </c>
      <c r="E208" s="9" t="s">
        <v>72</v>
      </c>
      <c r="F208" s="151">
        <v>9820</v>
      </c>
      <c r="G208" s="151">
        <v>9456.61</v>
      </c>
      <c r="H208" s="61">
        <f t="shared" si="6"/>
        <v>96.29949083503055</v>
      </c>
    </row>
    <row r="209" spans="1:8" ht="19.5" customHeight="1">
      <c r="A209" s="88"/>
      <c r="B209" s="1">
        <v>112</v>
      </c>
      <c r="C209" s="87"/>
      <c r="D209" s="8">
        <v>4127</v>
      </c>
      <c r="E209" s="9" t="s">
        <v>7</v>
      </c>
      <c r="F209" s="151">
        <v>100000</v>
      </c>
      <c r="G209" s="151">
        <v>90639.31</v>
      </c>
      <c r="H209" s="61">
        <f t="shared" si="6"/>
        <v>90.63931</v>
      </c>
    </row>
    <row r="210" spans="1:8" ht="19.5" customHeight="1">
      <c r="A210" s="88"/>
      <c r="B210" s="1">
        <v>112</v>
      </c>
      <c r="C210" s="30"/>
      <c r="D210" s="8">
        <v>4129</v>
      </c>
      <c r="E210" s="9" t="s">
        <v>73</v>
      </c>
      <c r="F210" s="151">
        <v>500</v>
      </c>
      <c r="G210" s="151">
        <v>0</v>
      </c>
      <c r="H210" s="61">
        <f t="shared" si="6"/>
        <v>0</v>
      </c>
    </row>
    <row r="211" spans="1:8" ht="19.5" customHeight="1">
      <c r="A211" s="88"/>
      <c r="B211" s="35"/>
      <c r="C211" s="10">
        <v>412</v>
      </c>
      <c r="D211" s="21"/>
      <c r="E211" s="28" t="s">
        <v>4</v>
      </c>
      <c r="F211" s="65">
        <f>F208+F209+F210</f>
        <v>110320</v>
      </c>
      <c r="G211" s="65">
        <f>G208+G209+G210</f>
        <v>100095.92</v>
      </c>
      <c r="H211" s="228">
        <f t="shared" si="6"/>
        <v>90.73234227701232</v>
      </c>
    </row>
    <row r="212" spans="1:8" ht="18.75" customHeight="1">
      <c r="A212" s="88"/>
      <c r="B212" s="1">
        <v>112</v>
      </c>
      <c r="C212" s="87"/>
      <c r="D212" s="8">
        <v>4131</v>
      </c>
      <c r="E212" s="9" t="s">
        <v>5</v>
      </c>
      <c r="F212" s="161">
        <v>8000</v>
      </c>
      <c r="G212" s="161">
        <v>5478.6</v>
      </c>
      <c r="H212" s="61">
        <f t="shared" si="6"/>
        <v>68.4825</v>
      </c>
    </row>
    <row r="213" spans="1:8" ht="19.5" customHeight="1">
      <c r="A213" s="88"/>
      <c r="B213" s="1">
        <v>112</v>
      </c>
      <c r="C213" s="87"/>
      <c r="D213" s="8">
        <v>4132</v>
      </c>
      <c r="E213" s="9" t="s">
        <v>9</v>
      </c>
      <c r="F213" s="151">
        <v>1500</v>
      </c>
      <c r="G213" s="151">
        <v>732</v>
      </c>
      <c r="H213" s="61">
        <f t="shared" si="6"/>
        <v>48.8</v>
      </c>
    </row>
    <row r="214" spans="1:8" ht="19.5" customHeight="1">
      <c r="A214" s="88"/>
      <c r="B214" s="1">
        <v>640</v>
      </c>
      <c r="C214" s="87"/>
      <c r="D214" s="8">
        <v>4134</v>
      </c>
      <c r="E214" s="243" t="s">
        <v>166</v>
      </c>
      <c r="F214" s="151">
        <v>950000</v>
      </c>
      <c r="G214" s="151">
        <v>935497.61</v>
      </c>
      <c r="H214" s="61">
        <f t="shared" si="6"/>
        <v>98.47343263157894</v>
      </c>
    </row>
    <row r="215" spans="1:8" ht="19.5" customHeight="1">
      <c r="A215" s="88"/>
      <c r="B215" s="1">
        <v>112</v>
      </c>
      <c r="C215" s="87"/>
      <c r="D215" s="8">
        <v>4135</v>
      </c>
      <c r="E215" s="9" t="s">
        <v>118</v>
      </c>
      <c r="F215" s="161">
        <v>3000</v>
      </c>
      <c r="G215" s="310">
        <v>2046.03</v>
      </c>
      <c r="H215" s="61">
        <f t="shared" si="6"/>
        <v>68.201</v>
      </c>
    </row>
    <row r="216" spans="1:8" ht="19.5" customHeight="1">
      <c r="A216" s="88"/>
      <c r="B216" s="1">
        <v>112</v>
      </c>
      <c r="C216" s="87"/>
      <c r="D216" s="8">
        <v>4137</v>
      </c>
      <c r="E216" s="87" t="s">
        <v>119</v>
      </c>
      <c r="F216" s="151">
        <v>45000</v>
      </c>
      <c r="G216" s="151">
        <v>40567.93</v>
      </c>
      <c r="H216" s="61">
        <f t="shared" si="6"/>
        <v>90.15095555555556</v>
      </c>
    </row>
    <row r="217" spans="1:8" ht="19.5" customHeight="1">
      <c r="A217" s="88"/>
      <c r="B217" s="1">
        <v>112</v>
      </c>
      <c r="C217" s="87"/>
      <c r="D217" s="8">
        <v>4139</v>
      </c>
      <c r="E217" s="9" t="s">
        <v>75</v>
      </c>
      <c r="F217" s="153">
        <v>12000</v>
      </c>
      <c r="G217" s="153">
        <v>11846.08</v>
      </c>
      <c r="H217" s="61">
        <f t="shared" si="6"/>
        <v>98.71733333333333</v>
      </c>
    </row>
    <row r="218" spans="1:8" ht="19.5" customHeight="1">
      <c r="A218" s="88"/>
      <c r="B218" s="35"/>
      <c r="C218" s="10">
        <v>413</v>
      </c>
      <c r="D218" s="31"/>
      <c r="E218" s="28" t="s">
        <v>74</v>
      </c>
      <c r="F218" s="159">
        <f>F212+F213+F214+F215+F216+F217</f>
        <v>1019500</v>
      </c>
      <c r="G218" s="159">
        <f>G212+G213+G214+G215+G216+G217</f>
        <v>996168.25</v>
      </c>
      <c r="H218" s="228">
        <f t="shared" si="6"/>
        <v>97.7114516920059</v>
      </c>
    </row>
    <row r="219" spans="1:8" ht="15" customHeight="1">
      <c r="A219" s="88"/>
      <c r="B219" s="1">
        <v>112</v>
      </c>
      <c r="C219" s="10"/>
      <c r="D219" s="8">
        <v>4151</v>
      </c>
      <c r="E219" s="9" t="s">
        <v>98</v>
      </c>
      <c r="F219" s="151">
        <v>2000</v>
      </c>
      <c r="G219" s="151">
        <v>0</v>
      </c>
      <c r="H219" s="61">
        <v>0</v>
      </c>
    </row>
    <row r="220" spans="1:8" ht="19.5" customHeight="1">
      <c r="A220" s="88"/>
      <c r="B220" s="1">
        <v>112</v>
      </c>
      <c r="C220" s="87"/>
      <c r="D220" s="35">
        <v>4152</v>
      </c>
      <c r="E220" s="87" t="s">
        <v>99</v>
      </c>
      <c r="F220" s="158">
        <v>980000</v>
      </c>
      <c r="G220" s="158">
        <v>954832.45</v>
      </c>
      <c r="H220" s="61">
        <f t="shared" si="6"/>
        <v>97.43188265306122</v>
      </c>
    </row>
    <row r="221" spans="1:8" ht="27.75" customHeight="1">
      <c r="A221" s="88"/>
      <c r="B221" s="8"/>
      <c r="C221" s="10">
        <v>415</v>
      </c>
      <c r="D221" s="8"/>
      <c r="E221" s="42" t="s">
        <v>97</v>
      </c>
      <c r="F221" s="159">
        <f>F219+F220</f>
        <v>982000</v>
      </c>
      <c r="G221" s="159">
        <f>G219+G220</f>
        <v>954832.45</v>
      </c>
      <c r="H221" s="228">
        <f t="shared" si="6"/>
        <v>97.23344704684317</v>
      </c>
    </row>
    <row r="222" spans="1:8" ht="24.75" customHeight="1">
      <c r="A222" s="88"/>
      <c r="B222" s="1">
        <v>180</v>
      </c>
      <c r="C222" s="10"/>
      <c r="D222" s="35">
        <v>4311</v>
      </c>
      <c r="E222" s="32" t="s">
        <v>31</v>
      </c>
      <c r="F222" s="149">
        <v>3000</v>
      </c>
      <c r="G222" s="149">
        <v>0</v>
      </c>
      <c r="H222" s="61">
        <f t="shared" si="6"/>
        <v>0</v>
      </c>
    </row>
    <row r="223" spans="1:8" ht="19.5" customHeight="1">
      <c r="A223" s="88"/>
      <c r="B223" s="1">
        <v>180</v>
      </c>
      <c r="C223" s="10"/>
      <c r="D223" s="8">
        <v>4312</v>
      </c>
      <c r="E223" s="9" t="s">
        <v>32</v>
      </c>
      <c r="F223" s="155">
        <v>114000</v>
      </c>
      <c r="G223" s="155">
        <v>107868.44</v>
      </c>
      <c r="H223" s="61">
        <f t="shared" si="6"/>
        <v>94.62143859649123</v>
      </c>
    </row>
    <row r="224" spans="1:8" ht="19.5" customHeight="1">
      <c r="A224" s="88"/>
      <c r="B224" s="1">
        <v>112</v>
      </c>
      <c r="C224" s="30"/>
      <c r="D224" s="33">
        <v>4313</v>
      </c>
      <c r="E224" s="3" t="s">
        <v>156</v>
      </c>
      <c r="F224" s="151">
        <v>190000</v>
      </c>
      <c r="G224" s="151">
        <v>190413.53</v>
      </c>
      <c r="H224" s="61">
        <f t="shared" si="6"/>
        <v>100.21764736842104</v>
      </c>
    </row>
    <row r="225" spans="1:8" ht="19.5" customHeight="1">
      <c r="A225" s="88"/>
      <c r="B225" s="1">
        <v>180</v>
      </c>
      <c r="C225" s="30"/>
      <c r="D225" s="8">
        <v>4317</v>
      </c>
      <c r="E225" s="9" t="s">
        <v>123</v>
      </c>
      <c r="F225" s="153">
        <v>800000</v>
      </c>
      <c r="G225" s="153">
        <v>806829.66</v>
      </c>
      <c r="H225" s="61">
        <f t="shared" si="6"/>
        <v>100.8537075</v>
      </c>
    </row>
    <row r="226" spans="1:8" ht="19.5" customHeight="1">
      <c r="A226" s="88"/>
      <c r="B226" s="1">
        <v>180</v>
      </c>
      <c r="C226" s="30"/>
      <c r="D226" s="8">
        <v>4318</v>
      </c>
      <c r="E226" s="9" t="s">
        <v>158</v>
      </c>
      <c r="F226" s="153">
        <v>200000</v>
      </c>
      <c r="G226" s="153">
        <v>300000</v>
      </c>
      <c r="H226" s="61">
        <f t="shared" si="6"/>
        <v>150</v>
      </c>
    </row>
    <row r="227" spans="1:8" ht="19.5" customHeight="1">
      <c r="A227" s="88"/>
      <c r="B227" s="18">
        <v>660</v>
      </c>
      <c r="C227" s="87"/>
      <c r="D227" s="33">
        <v>4319</v>
      </c>
      <c r="E227" s="244" t="s">
        <v>3</v>
      </c>
      <c r="F227" s="153">
        <v>7569000</v>
      </c>
      <c r="G227" s="153">
        <v>7570355.7</v>
      </c>
      <c r="H227" s="61">
        <f t="shared" si="6"/>
        <v>100.01791121680539</v>
      </c>
    </row>
    <row r="228" spans="1:8" ht="30.75" customHeight="1">
      <c r="A228" s="88"/>
      <c r="B228" s="33"/>
      <c r="C228" s="10">
        <v>431</v>
      </c>
      <c r="D228" s="31"/>
      <c r="E228" s="110" t="s">
        <v>8</v>
      </c>
      <c r="F228" s="159">
        <f>F224+F225+F227+F222+F223+F226</f>
        <v>8876000</v>
      </c>
      <c r="G228" s="159">
        <f>G224+G225+G227+G222+G223+G226</f>
        <v>8975467.33</v>
      </c>
      <c r="H228" s="228">
        <f t="shared" si="6"/>
        <v>101.1206323794502</v>
      </c>
    </row>
    <row r="229" spans="1:8" ht="23.25" customHeight="1">
      <c r="A229" s="34"/>
      <c r="B229" s="1">
        <v>112</v>
      </c>
      <c r="C229" s="87"/>
      <c r="D229" s="8">
        <v>4412</v>
      </c>
      <c r="E229" s="9" t="s">
        <v>12</v>
      </c>
      <c r="F229" s="153">
        <v>10867700</v>
      </c>
      <c r="G229" s="153">
        <v>9996684.95</v>
      </c>
      <c r="H229" s="61">
        <f t="shared" si="6"/>
        <v>91.9852862151145</v>
      </c>
    </row>
    <row r="230" spans="1:8" ht="19.5" customHeight="1">
      <c r="A230" s="34"/>
      <c r="B230" s="1">
        <v>112</v>
      </c>
      <c r="C230" s="87"/>
      <c r="D230" s="8">
        <v>4413</v>
      </c>
      <c r="E230" s="7" t="s">
        <v>13</v>
      </c>
      <c r="F230" s="153">
        <v>3100800</v>
      </c>
      <c r="G230" s="153">
        <v>2918825.46</v>
      </c>
      <c r="H230" s="61">
        <f t="shared" si="6"/>
        <v>94.13136803405573</v>
      </c>
    </row>
    <row r="231" spans="1:8" ht="19.5" customHeight="1">
      <c r="A231" s="34"/>
      <c r="B231" s="22">
        <v>112</v>
      </c>
      <c r="C231" s="87"/>
      <c r="D231" s="35">
        <v>4415</v>
      </c>
      <c r="E231" s="7" t="s">
        <v>14</v>
      </c>
      <c r="F231" s="153">
        <v>414000</v>
      </c>
      <c r="G231" s="153">
        <v>356824.05</v>
      </c>
      <c r="H231" s="61">
        <f t="shared" si="6"/>
        <v>86.18938405797101</v>
      </c>
    </row>
    <row r="232" spans="1:8" ht="19.5" customHeight="1" thickBot="1">
      <c r="A232" s="34"/>
      <c r="B232" s="1">
        <v>112</v>
      </c>
      <c r="C232" s="112"/>
      <c r="D232" s="8">
        <v>4416</v>
      </c>
      <c r="E232" s="285" t="s">
        <v>151</v>
      </c>
      <c r="F232" s="286">
        <v>323000</v>
      </c>
      <c r="G232" s="287">
        <v>284769.91</v>
      </c>
      <c r="H232" s="288">
        <f t="shared" si="6"/>
        <v>88.1640588235294</v>
      </c>
    </row>
    <row r="233" spans="1:8" ht="27" customHeight="1" thickBot="1" thickTop="1">
      <c r="A233" s="88"/>
      <c r="B233" s="33"/>
      <c r="C233" s="10">
        <v>441</v>
      </c>
      <c r="D233" s="35"/>
      <c r="E233" s="113" t="s">
        <v>53</v>
      </c>
      <c r="F233" s="283">
        <f>F229+F230+F231+F232</f>
        <v>14705500</v>
      </c>
      <c r="G233" s="283">
        <f>G229+G230+G231+G232</f>
        <v>13557104.370000001</v>
      </c>
      <c r="H233" s="284">
        <f t="shared" si="6"/>
        <v>92.19070667437354</v>
      </c>
    </row>
    <row r="234" spans="1:8" ht="27" customHeight="1" thickTop="1">
      <c r="A234" s="88"/>
      <c r="B234" s="33">
        <v>112</v>
      </c>
      <c r="C234" s="10"/>
      <c r="D234" s="8">
        <v>4611</v>
      </c>
      <c r="E234" s="245" t="s">
        <v>192</v>
      </c>
      <c r="F234" s="61">
        <v>279000</v>
      </c>
      <c r="G234" s="61">
        <v>278349</v>
      </c>
      <c r="H234" s="61">
        <f t="shared" si="6"/>
        <v>99.76666666666667</v>
      </c>
    </row>
    <row r="235" spans="1:8" ht="27" customHeight="1">
      <c r="A235" s="88"/>
      <c r="B235" s="33">
        <v>112</v>
      </c>
      <c r="C235" s="10"/>
      <c r="D235" s="8">
        <v>4612</v>
      </c>
      <c r="E235" s="244" t="s">
        <v>159</v>
      </c>
      <c r="F235" s="61">
        <v>913000</v>
      </c>
      <c r="G235" s="61">
        <v>911111.12</v>
      </c>
      <c r="H235" s="61">
        <f t="shared" si="6"/>
        <v>99.79311281489595</v>
      </c>
    </row>
    <row r="236" spans="1:8" ht="21" customHeight="1">
      <c r="A236" s="88"/>
      <c r="B236" s="1">
        <v>112</v>
      </c>
      <c r="C236" s="87"/>
      <c r="D236" s="8">
        <v>4631</v>
      </c>
      <c r="E236" s="9" t="s">
        <v>15</v>
      </c>
      <c r="F236" s="149">
        <v>60000</v>
      </c>
      <c r="G236" s="149">
        <v>41910.46</v>
      </c>
      <c r="H236" s="61">
        <f t="shared" si="6"/>
        <v>69.85076666666666</v>
      </c>
    </row>
    <row r="237" spans="1:8" ht="19.5" customHeight="1">
      <c r="A237" s="88"/>
      <c r="B237" s="1">
        <v>112</v>
      </c>
      <c r="C237" s="87"/>
      <c r="D237" s="8">
        <v>4632</v>
      </c>
      <c r="E237" s="9" t="s">
        <v>87</v>
      </c>
      <c r="F237" s="151">
        <v>435000</v>
      </c>
      <c r="G237" s="151">
        <v>388013.29</v>
      </c>
      <c r="H237" s="61">
        <f t="shared" si="6"/>
        <v>89.19845747126436</v>
      </c>
    </row>
    <row r="238" spans="1:8" ht="19.5" customHeight="1">
      <c r="A238" s="88"/>
      <c r="B238" s="91"/>
      <c r="C238" s="10">
        <v>46</v>
      </c>
      <c r="D238" s="8"/>
      <c r="E238" s="28" t="s">
        <v>52</v>
      </c>
      <c r="F238" s="159">
        <f>F236+F237+F234+F235</f>
        <v>1687000</v>
      </c>
      <c r="G238" s="159">
        <f>G236+G237+G234+G235</f>
        <v>1619383.87</v>
      </c>
      <c r="H238" s="228">
        <f t="shared" si="6"/>
        <v>95.99193064611737</v>
      </c>
    </row>
    <row r="239" spans="1:8" ht="18.75" customHeight="1">
      <c r="A239" s="114"/>
      <c r="B239" s="1">
        <v>112</v>
      </c>
      <c r="C239" s="36"/>
      <c r="D239" s="8">
        <v>4711</v>
      </c>
      <c r="E239" s="9" t="s">
        <v>78</v>
      </c>
      <c r="F239" s="151">
        <v>480000</v>
      </c>
      <c r="G239" s="151">
        <v>463080.51</v>
      </c>
      <c r="H239" s="61">
        <f t="shared" si="6"/>
        <v>96.47510625</v>
      </c>
    </row>
    <row r="240" spans="1:8" ht="19.5" customHeight="1">
      <c r="A240" s="114"/>
      <c r="B240" s="1">
        <v>112</v>
      </c>
      <c r="C240" s="36"/>
      <c r="D240" s="8">
        <v>4721</v>
      </c>
      <c r="E240" s="9" t="s">
        <v>86</v>
      </c>
      <c r="F240" s="151">
        <v>200000</v>
      </c>
      <c r="G240" s="151">
        <v>60000</v>
      </c>
      <c r="H240" s="61">
        <f t="shared" si="6"/>
        <v>30</v>
      </c>
    </row>
    <row r="241" spans="1:8" ht="24" customHeight="1" thickBot="1">
      <c r="A241" s="37"/>
      <c r="B241" s="38"/>
      <c r="C241" s="10">
        <v>47</v>
      </c>
      <c r="D241" s="8"/>
      <c r="E241" s="28" t="s">
        <v>16</v>
      </c>
      <c r="F241" s="159">
        <f>F239+F240</f>
        <v>680000</v>
      </c>
      <c r="G241" s="159">
        <f>G239+G240</f>
        <v>523080.51</v>
      </c>
      <c r="H241" s="65">
        <f t="shared" si="6"/>
        <v>76.92360441176471</v>
      </c>
    </row>
    <row r="242" spans="1:8" ht="33" customHeight="1" thickBot="1" thickTop="1">
      <c r="A242" s="344" t="s">
        <v>88</v>
      </c>
      <c r="B242" s="345"/>
      <c r="C242" s="345"/>
      <c r="D242" s="345"/>
      <c r="E242" s="346"/>
      <c r="F242" s="207">
        <f>F241+F238+F228+F221+F218+F211+F207+F233</f>
        <v>28273220</v>
      </c>
      <c r="G242" s="207">
        <f>G241+G238+G228+G221+G218+G211+G207+G233</f>
        <v>26936728.65</v>
      </c>
      <c r="H242" s="209">
        <f t="shared" si="6"/>
        <v>95.27294255836442</v>
      </c>
    </row>
    <row r="243" spans="1:8" ht="33" customHeight="1">
      <c r="A243" s="103"/>
      <c r="B243" s="103"/>
      <c r="C243" s="103"/>
      <c r="D243" s="103"/>
      <c r="E243" s="103"/>
      <c r="F243" s="261"/>
      <c r="G243" s="261"/>
      <c r="H243" s="75"/>
    </row>
    <row r="244" spans="1:8" ht="21" customHeight="1" thickBot="1">
      <c r="A244" s="103"/>
      <c r="B244" s="115"/>
      <c r="C244" s="115"/>
      <c r="D244" s="115"/>
      <c r="E244" s="115"/>
      <c r="F244" s="59"/>
      <c r="G244" s="59"/>
      <c r="H244" s="75"/>
    </row>
    <row r="245" spans="1:8" ht="20.25" customHeight="1">
      <c r="A245" s="11" t="s">
        <v>56</v>
      </c>
      <c r="B245" s="12" t="s">
        <v>58</v>
      </c>
      <c r="C245" s="11" t="s">
        <v>30</v>
      </c>
      <c r="D245" s="13" t="s">
        <v>30</v>
      </c>
      <c r="E245" s="5" t="s">
        <v>55</v>
      </c>
      <c r="F245" s="147" t="s">
        <v>164</v>
      </c>
      <c r="G245" s="352" t="s">
        <v>179</v>
      </c>
      <c r="H245" s="335" t="s">
        <v>162</v>
      </c>
    </row>
    <row r="246" spans="1:8" ht="20.25" customHeight="1" thickBot="1">
      <c r="A246" s="14" t="s">
        <v>57</v>
      </c>
      <c r="B246" s="67" t="s">
        <v>57</v>
      </c>
      <c r="C246" s="66" t="s">
        <v>57</v>
      </c>
      <c r="D246" s="2" t="s">
        <v>57</v>
      </c>
      <c r="E246" s="68"/>
      <c r="F246" s="148">
        <v>2012</v>
      </c>
      <c r="G246" s="353"/>
      <c r="H246" s="336"/>
    </row>
    <row r="247" spans="1:8" ht="41.25" customHeight="1" thickBot="1">
      <c r="A247" s="224">
        <v>6</v>
      </c>
      <c r="B247" s="347" t="s">
        <v>92</v>
      </c>
      <c r="C247" s="348"/>
      <c r="D247" s="348"/>
      <c r="E247" s="348"/>
      <c r="F247" s="348"/>
      <c r="G247" s="225"/>
      <c r="H247" s="226"/>
    </row>
    <row r="248" spans="1:8" ht="30" customHeight="1">
      <c r="A248" s="88"/>
      <c r="B248" s="18">
        <v>112</v>
      </c>
      <c r="C248" s="87"/>
      <c r="D248" s="33">
        <v>4111</v>
      </c>
      <c r="E248" s="32" t="s">
        <v>79</v>
      </c>
      <c r="F248" s="61">
        <v>210500</v>
      </c>
      <c r="G248" s="61">
        <v>210243.73</v>
      </c>
      <c r="H248" s="61">
        <f aca="true" t="shared" si="7" ref="H248:H263">G248/F248*100</f>
        <v>99.87825653206652</v>
      </c>
    </row>
    <row r="249" spans="1:8" ht="30" customHeight="1">
      <c r="A249" s="88"/>
      <c r="B249" s="1">
        <v>112</v>
      </c>
      <c r="C249" s="87"/>
      <c r="D249" s="8">
        <v>4112</v>
      </c>
      <c r="E249" s="9" t="s">
        <v>70</v>
      </c>
      <c r="F249" s="60">
        <v>28500</v>
      </c>
      <c r="G249" s="60">
        <v>28236.84</v>
      </c>
      <c r="H249" s="61">
        <f t="shared" si="7"/>
        <v>99.07663157894737</v>
      </c>
    </row>
    <row r="250" spans="1:8" ht="30" customHeight="1">
      <c r="A250" s="88"/>
      <c r="B250" s="1">
        <v>112</v>
      </c>
      <c r="C250" s="87"/>
      <c r="D250" s="8">
        <v>4113</v>
      </c>
      <c r="E250" s="94" t="s">
        <v>112</v>
      </c>
      <c r="F250" s="40">
        <v>75000</v>
      </c>
      <c r="G250" s="40">
        <v>75298.17</v>
      </c>
      <c r="H250" s="61">
        <f t="shared" si="7"/>
        <v>100.39756</v>
      </c>
    </row>
    <row r="251" spans="1:8" ht="30" customHeight="1">
      <c r="A251" s="88"/>
      <c r="B251" s="1">
        <v>112</v>
      </c>
      <c r="C251" s="87"/>
      <c r="D251" s="35">
        <v>4114</v>
      </c>
      <c r="E251" s="246" t="s">
        <v>113</v>
      </c>
      <c r="F251" s="61">
        <v>35500</v>
      </c>
      <c r="G251" s="61">
        <v>34829.27</v>
      </c>
      <c r="H251" s="61">
        <f t="shared" si="7"/>
        <v>98.11061971830985</v>
      </c>
    </row>
    <row r="252" spans="1:8" ht="30" customHeight="1">
      <c r="A252" s="88"/>
      <c r="B252" s="1">
        <v>112</v>
      </c>
      <c r="C252" s="87"/>
      <c r="D252" s="8">
        <v>4115</v>
      </c>
      <c r="E252" s="9" t="s">
        <v>63</v>
      </c>
      <c r="F252" s="61">
        <v>5000</v>
      </c>
      <c r="G252" s="61">
        <v>4236.98</v>
      </c>
      <c r="H252" s="61">
        <f t="shared" si="7"/>
        <v>84.7396</v>
      </c>
    </row>
    <row r="253" spans="1:8" ht="30" customHeight="1">
      <c r="A253" s="88"/>
      <c r="B253" s="8"/>
      <c r="C253" s="10">
        <v>411</v>
      </c>
      <c r="D253" s="21"/>
      <c r="E253" s="2" t="s">
        <v>0</v>
      </c>
      <c r="F253" s="65">
        <f>F248+F249+F250+F251+F252</f>
        <v>354500</v>
      </c>
      <c r="G253" s="65">
        <f>G248+G249+G250+G251+G252</f>
        <v>352844.99</v>
      </c>
      <c r="H253" s="228">
        <f t="shared" si="7"/>
        <v>99.53314245416078</v>
      </c>
    </row>
    <row r="254" spans="1:8" ht="30" customHeight="1">
      <c r="A254" s="88"/>
      <c r="B254" s="1">
        <v>112</v>
      </c>
      <c r="C254" s="87"/>
      <c r="D254" s="8">
        <v>4125</v>
      </c>
      <c r="E254" s="9" t="s">
        <v>72</v>
      </c>
      <c r="F254" s="40">
        <v>15200</v>
      </c>
      <c r="G254" s="40">
        <v>14992.5</v>
      </c>
      <c r="H254" s="61">
        <f t="shared" si="7"/>
        <v>98.63486842105263</v>
      </c>
    </row>
    <row r="255" spans="1:8" ht="30" customHeight="1">
      <c r="A255" s="88"/>
      <c r="B255" s="15">
        <v>112</v>
      </c>
      <c r="C255" s="87"/>
      <c r="D255" s="91">
        <v>4129</v>
      </c>
      <c r="E255" s="92" t="s">
        <v>73</v>
      </c>
      <c r="F255" s="57">
        <v>500</v>
      </c>
      <c r="G255" s="57">
        <v>0</v>
      </c>
      <c r="H255" s="61">
        <f t="shared" si="7"/>
        <v>0</v>
      </c>
    </row>
    <row r="256" spans="1:8" ht="30" customHeight="1">
      <c r="A256" s="88"/>
      <c r="B256" s="8"/>
      <c r="C256" s="10">
        <v>412</v>
      </c>
      <c r="D256" s="21"/>
      <c r="E256" s="28" t="s">
        <v>4</v>
      </c>
      <c r="F256" s="52">
        <f>+F254+F255</f>
        <v>15700</v>
      </c>
      <c r="G256" s="52">
        <f>G254+G255</f>
        <v>14992.5</v>
      </c>
      <c r="H256" s="228">
        <f t="shared" si="7"/>
        <v>95.49363057324841</v>
      </c>
    </row>
    <row r="257" spans="1:8" ht="30" customHeight="1">
      <c r="A257" s="88"/>
      <c r="B257" s="1">
        <v>112</v>
      </c>
      <c r="C257" s="10"/>
      <c r="D257" s="8">
        <v>4131</v>
      </c>
      <c r="E257" s="32" t="s">
        <v>5</v>
      </c>
      <c r="F257" s="64">
        <v>5000</v>
      </c>
      <c r="G257" s="64">
        <v>4493.03</v>
      </c>
      <c r="H257" s="61">
        <f t="shared" si="7"/>
        <v>89.86059999999999</v>
      </c>
    </row>
    <row r="258" spans="1:8" ht="30" customHeight="1">
      <c r="A258" s="88"/>
      <c r="B258" s="1">
        <v>112</v>
      </c>
      <c r="C258" s="87"/>
      <c r="D258" s="8">
        <v>4132</v>
      </c>
      <c r="E258" s="9" t="s">
        <v>9</v>
      </c>
      <c r="F258" s="40">
        <v>500</v>
      </c>
      <c r="G258" s="40">
        <v>0</v>
      </c>
      <c r="H258" s="61">
        <v>0</v>
      </c>
    </row>
    <row r="259" spans="1:8" ht="30" customHeight="1">
      <c r="A259" s="88"/>
      <c r="B259" s="1">
        <v>112</v>
      </c>
      <c r="C259" s="87" t="s">
        <v>133</v>
      </c>
      <c r="D259" s="8">
        <v>4135</v>
      </c>
      <c r="E259" s="9" t="s">
        <v>118</v>
      </c>
      <c r="F259" s="40">
        <v>3000</v>
      </c>
      <c r="G259" s="40">
        <v>2515.68</v>
      </c>
      <c r="H259" s="61">
        <f t="shared" si="7"/>
        <v>83.856</v>
      </c>
    </row>
    <row r="260" spans="1:8" ht="30" customHeight="1">
      <c r="A260" s="116"/>
      <c r="B260" s="1">
        <v>112</v>
      </c>
      <c r="C260" s="112"/>
      <c r="D260" s="8">
        <v>4136</v>
      </c>
      <c r="E260" s="7" t="s">
        <v>128</v>
      </c>
      <c r="F260" s="101">
        <v>60000</v>
      </c>
      <c r="G260" s="101">
        <v>56590</v>
      </c>
      <c r="H260" s="61">
        <f t="shared" si="7"/>
        <v>94.31666666666668</v>
      </c>
    </row>
    <row r="261" spans="1:8" s="87" customFormat="1" ht="30" customHeight="1">
      <c r="A261" s="88"/>
      <c r="B261" s="1">
        <v>112</v>
      </c>
      <c r="D261" s="33">
        <v>4139</v>
      </c>
      <c r="E261" s="32" t="s">
        <v>75</v>
      </c>
      <c r="F261" s="64">
        <v>2500</v>
      </c>
      <c r="G261" s="64">
        <v>1416.87</v>
      </c>
      <c r="H261" s="61">
        <f t="shared" si="7"/>
        <v>56.67479999999999</v>
      </c>
    </row>
    <row r="262" spans="1:8" ht="30" customHeight="1" thickBot="1">
      <c r="A262" s="88"/>
      <c r="B262" s="8"/>
      <c r="C262" s="10">
        <v>413</v>
      </c>
      <c r="D262" s="20"/>
      <c r="E262" s="20" t="s">
        <v>2</v>
      </c>
      <c r="F262" s="69">
        <f>F257+F258+F259+F260+F261</f>
        <v>71000</v>
      </c>
      <c r="G262" s="69">
        <f>G257+G258+G259+G260+G261</f>
        <v>65015.58</v>
      </c>
      <c r="H262" s="65">
        <f t="shared" si="7"/>
        <v>91.57123943661972</v>
      </c>
    </row>
    <row r="263" spans="1:8" ht="37.5" customHeight="1" thickBot="1" thickTop="1">
      <c r="A263" s="344" t="s">
        <v>102</v>
      </c>
      <c r="B263" s="345"/>
      <c r="C263" s="345"/>
      <c r="D263" s="345"/>
      <c r="E263" s="346"/>
      <c r="F263" s="206">
        <f>F262+F256+F253</f>
        <v>441200</v>
      </c>
      <c r="G263" s="206">
        <f>G262+G256+G253</f>
        <v>432853.07</v>
      </c>
      <c r="H263" s="209">
        <f t="shared" si="7"/>
        <v>98.10813009972802</v>
      </c>
    </row>
    <row r="264" spans="1:8" ht="42" customHeight="1" thickBot="1">
      <c r="A264" s="227">
        <v>7</v>
      </c>
      <c r="B264" s="347" t="s">
        <v>134</v>
      </c>
      <c r="C264" s="348"/>
      <c r="D264" s="348"/>
      <c r="E264" s="348"/>
      <c r="F264" s="348"/>
      <c r="G264" s="225"/>
      <c r="H264" s="226"/>
    </row>
    <row r="265" spans="1:8" ht="22.5" customHeight="1">
      <c r="A265" s="88"/>
      <c r="B265" s="18">
        <v>481</v>
      </c>
      <c r="C265" s="87"/>
      <c r="D265" s="33">
        <v>4111</v>
      </c>
      <c r="E265" s="32" t="s">
        <v>79</v>
      </c>
      <c r="F265" s="70">
        <v>161200</v>
      </c>
      <c r="G265" s="70">
        <v>160696.02</v>
      </c>
      <c r="H265" s="61">
        <f aca="true" t="shared" si="8" ref="H265:H279">G265/F265*100</f>
        <v>99.68735732009925</v>
      </c>
    </row>
    <row r="266" spans="1:8" ht="22.5" customHeight="1">
      <c r="A266" s="88"/>
      <c r="B266" s="1">
        <v>481</v>
      </c>
      <c r="C266" s="87"/>
      <c r="D266" s="8">
        <v>4112</v>
      </c>
      <c r="E266" s="9" t="s">
        <v>70</v>
      </c>
      <c r="F266" s="71">
        <v>22300</v>
      </c>
      <c r="G266" s="71">
        <v>21409.48</v>
      </c>
      <c r="H266" s="61">
        <f t="shared" si="8"/>
        <v>96.00663677130045</v>
      </c>
    </row>
    <row r="267" spans="1:11" ht="22.5" customHeight="1">
      <c r="A267" s="88"/>
      <c r="B267" s="1">
        <v>481</v>
      </c>
      <c r="C267" s="87"/>
      <c r="D267" s="8">
        <v>4113</v>
      </c>
      <c r="E267" s="94" t="s">
        <v>112</v>
      </c>
      <c r="F267" s="72">
        <v>58000</v>
      </c>
      <c r="G267" s="72">
        <v>57091.62</v>
      </c>
      <c r="H267" s="61">
        <f t="shared" si="8"/>
        <v>98.4338275862069</v>
      </c>
      <c r="I267" s="86"/>
      <c r="J267" s="86"/>
      <c r="K267" s="86"/>
    </row>
    <row r="268" spans="1:8" ht="22.5" customHeight="1">
      <c r="A268" s="88"/>
      <c r="B268" s="1">
        <v>481</v>
      </c>
      <c r="C268" s="87"/>
      <c r="D268" s="35">
        <v>4114</v>
      </c>
      <c r="E268" s="87" t="s">
        <v>113</v>
      </c>
      <c r="F268" s="70">
        <v>26800</v>
      </c>
      <c r="G268" s="70">
        <v>26333.83</v>
      </c>
      <c r="H268" s="61">
        <f t="shared" si="8"/>
        <v>98.26055970149254</v>
      </c>
    </row>
    <row r="269" spans="1:8" ht="22.5" customHeight="1">
      <c r="A269" s="88"/>
      <c r="B269" s="1">
        <v>481</v>
      </c>
      <c r="C269" s="87"/>
      <c r="D269" s="8">
        <v>4115</v>
      </c>
      <c r="E269" s="9" t="s">
        <v>63</v>
      </c>
      <c r="F269" s="70">
        <v>4100</v>
      </c>
      <c r="G269" s="70">
        <v>3212.38</v>
      </c>
      <c r="H269" s="61">
        <f t="shared" si="8"/>
        <v>78.35073170731708</v>
      </c>
    </row>
    <row r="270" spans="1:8" ht="22.5" customHeight="1">
      <c r="A270" s="88"/>
      <c r="B270" s="35"/>
      <c r="C270" s="10">
        <v>411</v>
      </c>
      <c r="D270" s="21"/>
      <c r="E270" s="2" t="s">
        <v>0</v>
      </c>
      <c r="F270" s="65">
        <f>F265+F266+F267+F268+F269</f>
        <v>272400</v>
      </c>
      <c r="G270" s="65">
        <f>G265+G266+G267+G268+G269</f>
        <v>268743.33</v>
      </c>
      <c r="H270" s="228">
        <f t="shared" si="8"/>
        <v>98.6576101321586</v>
      </c>
    </row>
    <row r="271" spans="1:8" ht="22.5" customHeight="1">
      <c r="A271" s="88"/>
      <c r="B271" s="1">
        <v>481</v>
      </c>
      <c r="C271" s="87"/>
      <c r="D271" s="8">
        <v>4125</v>
      </c>
      <c r="E271" s="9" t="s">
        <v>72</v>
      </c>
      <c r="F271" s="72">
        <v>11000</v>
      </c>
      <c r="G271" s="72">
        <v>10892.29</v>
      </c>
      <c r="H271" s="61">
        <f t="shared" si="8"/>
        <v>99.0208181818182</v>
      </c>
    </row>
    <row r="272" spans="1:8" ht="22.5" customHeight="1">
      <c r="A272" s="88"/>
      <c r="B272" s="1">
        <v>481</v>
      </c>
      <c r="C272" s="87"/>
      <c r="D272" s="8">
        <v>4129</v>
      </c>
      <c r="E272" s="9" t="s">
        <v>73</v>
      </c>
      <c r="F272" s="72">
        <v>500</v>
      </c>
      <c r="G272" s="72">
        <v>0</v>
      </c>
      <c r="H272" s="61">
        <f t="shared" si="8"/>
        <v>0</v>
      </c>
    </row>
    <row r="273" spans="1:8" ht="22.5" customHeight="1">
      <c r="A273" s="88"/>
      <c r="B273" s="35"/>
      <c r="C273" s="10">
        <v>412</v>
      </c>
      <c r="D273" s="21"/>
      <c r="E273" s="28" t="s">
        <v>4</v>
      </c>
      <c r="F273" s="65">
        <f>F271+F272</f>
        <v>11500</v>
      </c>
      <c r="G273" s="65">
        <f>G271+G272</f>
        <v>10892.29</v>
      </c>
      <c r="H273" s="228">
        <f t="shared" si="8"/>
        <v>94.7155652173913</v>
      </c>
    </row>
    <row r="274" spans="1:8" ht="22.5" customHeight="1">
      <c r="A274" s="88"/>
      <c r="B274" s="1">
        <v>481</v>
      </c>
      <c r="C274" s="10"/>
      <c r="D274" s="8">
        <v>4131</v>
      </c>
      <c r="E274" s="9" t="s">
        <v>5</v>
      </c>
      <c r="F274" s="73">
        <v>3000</v>
      </c>
      <c r="G274" s="73">
        <v>1677.33</v>
      </c>
      <c r="H274" s="61">
        <f t="shared" si="8"/>
        <v>55.911</v>
      </c>
    </row>
    <row r="275" spans="1:8" ht="22.5" customHeight="1">
      <c r="A275" s="88"/>
      <c r="B275" s="1">
        <v>481</v>
      </c>
      <c r="C275" s="87"/>
      <c r="D275" s="91">
        <v>4132</v>
      </c>
      <c r="E275" s="9" t="s">
        <v>9</v>
      </c>
      <c r="F275" s="72">
        <v>1000</v>
      </c>
      <c r="G275" s="72">
        <v>674</v>
      </c>
      <c r="H275" s="61">
        <f t="shared" si="8"/>
        <v>67.4</v>
      </c>
    </row>
    <row r="276" spans="1:8" ht="22.5" customHeight="1">
      <c r="A276" s="88"/>
      <c r="B276" s="1">
        <v>481</v>
      </c>
      <c r="C276" s="87" t="s">
        <v>133</v>
      </c>
      <c r="D276" s="8">
        <v>4135</v>
      </c>
      <c r="E276" s="9" t="s">
        <v>118</v>
      </c>
      <c r="F276" s="72">
        <v>3000</v>
      </c>
      <c r="G276" s="72">
        <v>2925.43</v>
      </c>
      <c r="H276" s="61">
        <f t="shared" si="8"/>
        <v>97.51433333333333</v>
      </c>
    </row>
    <row r="277" spans="1:8" ht="22.5" customHeight="1">
      <c r="A277" s="88"/>
      <c r="B277" s="1">
        <v>481</v>
      </c>
      <c r="C277" s="87"/>
      <c r="D277" s="91">
        <v>4139</v>
      </c>
      <c r="E277" s="32" t="s">
        <v>75</v>
      </c>
      <c r="F277" s="73">
        <v>300000</v>
      </c>
      <c r="G277" s="73">
        <v>273546.39</v>
      </c>
      <c r="H277" s="61">
        <f t="shared" si="8"/>
        <v>91.18213</v>
      </c>
    </row>
    <row r="278" spans="1:8" ht="22.5" customHeight="1" thickBot="1">
      <c r="A278" s="102"/>
      <c r="B278" s="82"/>
      <c r="C278" s="19">
        <v>413</v>
      </c>
      <c r="D278" s="20"/>
      <c r="E278" s="20" t="s">
        <v>2</v>
      </c>
      <c r="F278" s="69">
        <f>F274+F275+F276+F277</f>
        <v>307000</v>
      </c>
      <c r="G278" s="69">
        <f>SUM(G274:G277)</f>
        <v>278823.15</v>
      </c>
      <c r="H278" s="65">
        <f t="shared" si="8"/>
        <v>90.82187296416939</v>
      </c>
    </row>
    <row r="279" spans="1:8" ht="41.25" customHeight="1" thickBot="1" thickTop="1">
      <c r="A279" s="344" t="s">
        <v>89</v>
      </c>
      <c r="B279" s="345"/>
      <c r="C279" s="345"/>
      <c r="D279" s="345"/>
      <c r="E279" s="346"/>
      <c r="F279" s="205">
        <f>F278+F273+F270</f>
        <v>590900</v>
      </c>
      <c r="G279" s="205">
        <f>G278+G273+G270</f>
        <v>558458.77</v>
      </c>
      <c r="H279" s="209">
        <f t="shared" si="8"/>
        <v>94.50986122863428</v>
      </c>
    </row>
    <row r="280" spans="1:8" ht="12.75" customHeight="1" hidden="1" thickBot="1">
      <c r="A280" s="117"/>
      <c r="B280" s="118"/>
      <c r="C280" s="118"/>
      <c r="D280" s="118"/>
      <c r="E280" s="118"/>
      <c r="F280" s="75"/>
      <c r="G280" s="75"/>
      <c r="H280" s="75"/>
    </row>
    <row r="281" spans="1:8" ht="12.75" customHeight="1">
      <c r="A281" s="117"/>
      <c r="B281" s="118"/>
      <c r="C281" s="118"/>
      <c r="D281" s="118"/>
      <c r="E281" s="118"/>
      <c r="F281" s="75"/>
      <c r="G281" s="75"/>
      <c r="H281" s="75"/>
    </row>
    <row r="282" spans="1:8" ht="12.75" customHeight="1">
      <c r="A282" s="117"/>
      <c r="B282" s="118"/>
      <c r="C282" s="118"/>
      <c r="D282" s="118"/>
      <c r="E282" s="118"/>
      <c r="F282" s="75"/>
      <c r="G282" s="75"/>
      <c r="H282" s="75"/>
    </row>
    <row r="283" spans="1:8" ht="14.25" customHeight="1" thickBot="1">
      <c r="A283" s="117"/>
      <c r="B283" s="118"/>
      <c r="C283" s="118"/>
      <c r="D283" s="118"/>
      <c r="E283" s="118"/>
      <c r="F283" s="75"/>
      <c r="G283" s="75"/>
      <c r="H283" s="75"/>
    </row>
    <row r="284" spans="1:8" ht="19.5" customHeight="1">
      <c r="A284" s="11" t="s">
        <v>56</v>
      </c>
      <c r="B284" s="12" t="s">
        <v>58</v>
      </c>
      <c r="C284" s="11" t="s">
        <v>30</v>
      </c>
      <c r="D284" s="13" t="s">
        <v>30</v>
      </c>
      <c r="E284" s="5" t="s">
        <v>55</v>
      </c>
      <c r="F284" s="147" t="s">
        <v>164</v>
      </c>
      <c r="G284" s="352" t="s">
        <v>179</v>
      </c>
      <c r="H284" s="335" t="s">
        <v>162</v>
      </c>
    </row>
    <row r="285" spans="1:8" ht="16.5" customHeight="1" thickBot="1">
      <c r="A285" s="14" t="s">
        <v>57</v>
      </c>
      <c r="B285" s="67" t="s">
        <v>57</v>
      </c>
      <c r="C285" s="66" t="s">
        <v>57</v>
      </c>
      <c r="D285" s="2" t="s">
        <v>57</v>
      </c>
      <c r="E285" s="68"/>
      <c r="F285" s="148">
        <v>2012</v>
      </c>
      <c r="G285" s="353"/>
      <c r="H285" s="336"/>
    </row>
    <row r="286" spans="1:8" ht="27" customHeight="1" thickBot="1">
      <c r="A286" s="224">
        <v>8</v>
      </c>
      <c r="B286" s="347" t="s">
        <v>146</v>
      </c>
      <c r="C286" s="348"/>
      <c r="D286" s="348"/>
      <c r="E286" s="348"/>
      <c r="F286" s="348"/>
      <c r="G286" s="225"/>
      <c r="H286" s="226"/>
    </row>
    <row r="287" spans="1:8" ht="24.75" customHeight="1">
      <c r="A287" s="88"/>
      <c r="B287" s="18">
        <v>1091</v>
      </c>
      <c r="C287" s="87"/>
      <c r="D287" s="33">
        <v>4111</v>
      </c>
      <c r="E287" s="32" t="s">
        <v>79</v>
      </c>
      <c r="F287" s="61">
        <v>116500</v>
      </c>
      <c r="G287" s="61">
        <v>115186.9</v>
      </c>
      <c r="H287" s="61">
        <f aca="true" t="shared" si="9" ref="H287:H340">G287/F287*100</f>
        <v>98.87287553648069</v>
      </c>
    </row>
    <row r="288" spans="1:8" ht="24.75" customHeight="1">
      <c r="A288" s="88"/>
      <c r="B288" s="1">
        <v>1091</v>
      </c>
      <c r="C288" s="87"/>
      <c r="D288" s="8">
        <v>4112</v>
      </c>
      <c r="E288" s="9" t="s">
        <v>70</v>
      </c>
      <c r="F288" s="60">
        <v>15900</v>
      </c>
      <c r="G288" s="60">
        <v>15472.44</v>
      </c>
      <c r="H288" s="61">
        <f t="shared" si="9"/>
        <v>97.31094339622642</v>
      </c>
    </row>
    <row r="289" spans="1:8" ht="24.75" customHeight="1">
      <c r="A289" s="88"/>
      <c r="B289" s="1">
        <v>1091</v>
      </c>
      <c r="C289" s="87"/>
      <c r="D289" s="8">
        <v>4113</v>
      </c>
      <c r="E289" s="94" t="s">
        <v>112</v>
      </c>
      <c r="F289" s="40">
        <v>42000</v>
      </c>
      <c r="G289" s="40">
        <v>41259.88</v>
      </c>
      <c r="H289" s="61">
        <f t="shared" si="9"/>
        <v>98.23780952380952</v>
      </c>
    </row>
    <row r="290" spans="1:8" ht="24.75" customHeight="1">
      <c r="A290" s="88"/>
      <c r="B290" s="1">
        <v>1091</v>
      </c>
      <c r="C290" s="87"/>
      <c r="D290" s="35">
        <v>4114</v>
      </c>
      <c r="E290" s="87" t="s">
        <v>113</v>
      </c>
      <c r="F290" s="61">
        <v>20600</v>
      </c>
      <c r="G290" s="61">
        <v>19683.75</v>
      </c>
      <c r="H290" s="61">
        <f t="shared" si="9"/>
        <v>95.55218446601941</v>
      </c>
    </row>
    <row r="291" spans="1:8" ht="24.75" customHeight="1">
      <c r="A291" s="88"/>
      <c r="B291" s="1">
        <v>1091</v>
      </c>
      <c r="C291" s="87"/>
      <c r="D291" s="8">
        <v>4115</v>
      </c>
      <c r="E291" s="9" t="s">
        <v>63</v>
      </c>
      <c r="F291" s="61">
        <v>3000</v>
      </c>
      <c r="G291" s="61">
        <v>2321.72</v>
      </c>
      <c r="H291" s="61">
        <f t="shared" si="9"/>
        <v>77.39066666666666</v>
      </c>
    </row>
    <row r="292" spans="1:8" ht="24.75" customHeight="1">
      <c r="A292" s="88"/>
      <c r="B292" s="35"/>
      <c r="C292" s="10">
        <v>411</v>
      </c>
      <c r="D292" s="21"/>
      <c r="E292" s="2" t="s">
        <v>0</v>
      </c>
      <c r="F292" s="65">
        <f>F287+F288+F289+F290+F291</f>
        <v>198000</v>
      </c>
      <c r="G292" s="65">
        <f>G287+G288+G289+G290+G291</f>
        <v>193924.69</v>
      </c>
      <c r="H292" s="228">
        <f t="shared" si="9"/>
        <v>97.94176262626263</v>
      </c>
    </row>
    <row r="293" spans="1:8" ht="24.75" customHeight="1">
      <c r="A293" s="88"/>
      <c r="B293" s="1">
        <v>1091</v>
      </c>
      <c r="C293" s="87"/>
      <c r="D293" s="8">
        <v>4125</v>
      </c>
      <c r="E293" s="9" t="s">
        <v>72</v>
      </c>
      <c r="F293" s="40">
        <v>8000</v>
      </c>
      <c r="G293" s="40">
        <v>7748.57</v>
      </c>
      <c r="H293" s="61">
        <f t="shared" si="9"/>
        <v>96.857125</v>
      </c>
    </row>
    <row r="294" spans="1:8" ht="24.75" customHeight="1">
      <c r="A294" s="88"/>
      <c r="B294" s="15">
        <v>1091</v>
      </c>
      <c r="C294" s="87"/>
      <c r="D294" s="91">
        <v>4129</v>
      </c>
      <c r="E294" s="92" t="s">
        <v>73</v>
      </c>
      <c r="F294" s="57">
        <v>500</v>
      </c>
      <c r="G294" s="57">
        <v>0</v>
      </c>
      <c r="H294" s="61">
        <f t="shared" si="9"/>
        <v>0</v>
      </c>
    </row>
    <row r="295" spans="1:8" ht="24.75" customHeight="1">
      <c r="A295" s="88"/>
      <c r="B295" s="8"/>
      <c r="C295" s="10">
        <v>412</v>
      </c>
      <c r="D295" s="21"/>
      <c r="E295" s="28" t="s">
        <v>4</v>
      </c>
      <c r="F295" s="52">
        <f>F293+F294</f>
        <v>8500</v>
      </c>
      <c r="G295" s="52">
        <f>G293+G294</f>
        <v>7748.57</v>
      </c>
      <c r="H295" s="228">
        <f t="shared" si="9"/>
        <v>91.15964705882352</v>
      </c>
    </row>
    <row r="296" spans="1:8" ht="24.75" customHeight="1">
      <c r="A296" s="88"/>
      <c r="B296" s="18">
        <v>1091</v>
      </c>
      <c r="C296" s="10"/>
      <c r="D296" s="33">
        <v>4131</v>
      </c>
      <c r="E296" s="32" t="s">
        <v>5</v>
      </c>
      <c r="F296" s="61">
        <v>6500</v>
      </c>
      <c r="G296" s="61">
        <v>4946.43</v>
      </c>
      <c r="H296" s="61">
        <f t="shared" si="9"/>
        <v>76.09892307692309</v>
      </c>
    </row>
    <row r="297" spans="1:8" ht="24.75" customHeight="1">
      <c r="A297" s="88"/>
      <c r="B297" s="1">
        <v>1091</v>
      </c>
      <c r="C297" s="87"/>
      <c r="D297" s="91">
        <v>4132</v>
      </c>
      <c r="E297" s="9" t="s">
        <v>9</v>
      </c>
      <c r="F297" s="40">
        <v>1000</v>
      </c>
      <c r="G297" s="40">
        <v>1479</v>
      </c>
      <c r="H297" s="61">
        <f t="shared" si="9"/>
        <v>147.9</v>
      </c>
    </row>
    <row r="298" spans="1:8" ht="24.75" customHeight="1">
      <c r="A298" s="88"/>
      <c r="B298" s="1">
        <v>1091</v>
      </c>
      <c r="C298" s="87" t="s">
        <v>133</v>
      </c>
      <c r="D298" s="8">
        <v>4135</v>
      </c>
      <c r="E298" s="9" t="s">
        <v>118</v>
      </c>
      <c r="F298" s="40">
        <v>3000</v>
      </c>
      <c r="G298" s="40">
        <v>2423.1</v>
      </c>
      <c r="H298" s="61">
        <f t="shared" si="9"/>
        <v>80.77</v>
      </c>
    </row>
    <row r="299" spans="1:8" ht="24.75" customHeight="1">
      <c r="A299" s="88"/>
      <c r="B299" s="1">
        <v>1091</v>
      </c>
      <c r="C299" s="87"/>
      <c r="D299" s="8">
        <v>4139</v>
      </c>
      <c r="E299" s="32" t="s">
        <v>75</v>
      </c>
      <c r="F299" s="98">
        <v>620000</v>
      </c>
      <c r="G299" s="98">
        <v>601952.35</v>
      </c>
      <c r="H299" s="61">
        <f t="shared" si="9"/>
        <v>97.08908870967741</v>
      </c>
    </row>
    <row r="300" spans="1:8" ht="24.75" customHeight="1">
      <c r="A300" s="88"/>
      <c r="B300" s="35"/>
      <c r="C300" s="10">
        <v>413</v>
      </c>
      <c r="D300" s="28"/>
      <c r="E300" s="119" t="s">
        <v>2</v>
      </c>
      <c r="F300" s="52">
        <f>F296+F297+F298+F299</f>
        <v>630500</v>
      </c>
      <c r="G300" s="52">
        <f>G296+G297+G298+G299</f>
        <v>610800.88</v>
      </c>
      <c r="H300" s="228">
        <f t="shared" si="9"/>
        <v>96.87563521015068</v>
      </c>
    </row>
    <row r="301" spans="1:8" ht="24.75" customHeight="1">
      <c r="A301" s="34"/>
      <c r="B301" s="1">
        <v>1091</v>
      </c>
      <c r="C301" s="104"/>
      <c r="D301" s="35">
        <v>4313</v>
      </c>
      <c r="E301" s="39" t="s">
        <v>121</v>
      </c>
      <c r="F301" s="64">
        <v>526600</v>
      </c>
      <c r="G301" s="64">
        <v>508239.08</v>
      </c>
      <c r="H301" s="61">
        <f t="shared" si="9"/>
        <v>96.51330801367261</v>
      </c>
    </row>
    <row r="302" spans="1:8" s="87" customFormat="1" ht="24.75" customHeight="1" thickBot="1">
      <c r="A302" s="102"/>
      <c r="B302" s="82"/>
      <c r="C302" s="29">
        <v>431</v>
      </c>
      <c r="D302" s="20"/>
      <c r="E302" s="120" t="s">
        <v>8</v>
      </c>
      <c r="F302" s="69">
        <f>F301</f>
        <v>526600</v>
      </c>
      <c r="G302" s="69">
        <f>G301</f>
        <v>508239.08</v>
      </c>
      <c r="H302" s="65">
        <f t="shared" si="9"/>
        <v>96.51330801367261</v>
      </c>
    </row>
    <row r="303" spans="1:8" ht="24.75" customHeight="1" thickBot="1" thickTop="1">
      <c r="A303" s="344" t="s">
        <v>17</v>
      </c>
      <c r="B303" s="345"/>
      <c r="C303" s="345"/>
      <c r="D303" s="345"/>
      <c r="E303" s="346"/>
      <c r="F303" s="208">
        <f>F292+F295+F300+F302</f>
        <v>1363600</v>
      </c>
      <c r="G303" s="208">
        <f>G292+G295+G300+G302</f>
        <v>1320713.22</v>
      </c>
      <c r="H303" s="209">
        <f t="shared" si="9"/>
        <v>96.85488559694925</v>
      </c>
    </row>
    <row r="304" spans="1:8" ht="24.75" customHeight="1" thickBot="1">
      <c r="A304" s="227">
        <v>9</v>
      </c>
      <c r="B304" s="347" t="s">
        <v>148</v>
      </c>
      <c r="C304" s="348"/>
      <c r="D304" s="348"/>
      <c r="E304" s="348"/>
      <c r="F304" s="348"/>
      <c r="G304" s="225"/>
      <c r="H304" s="233"/>
    </row>
    <row r="305" spans="1:8" ht="24.75" customHeight="1">
      <c r="A305" s="88"/>
      <c r="B305" s="18">
        <v>1091</v>
      </c>
      <c r="C305" s="87"/>
      <c r="D305" s="33">
        <v>4111</v>
      </c>
      <c r="E305" s="32" t="s">
        <v>79</v>
      </c>
      <c r="F305" s="70">
        <v>64800</v>
      </c>
      <c r="G305" s="70">
        <v>62185.55</v>
      </c>
      <c r="H305" s="61">
        <f t="shared" si="9"/>
        <v>95.9653549382716</v>
      </c>
    </row>
    <row r="306" spans="1:8" ht="24.75" customHeight="1">
      <c r="A306" s="88"/>
      <c r="B306" s="1">
        <v>1091</v>
      </c>
      <c r="C306" s="87"/>
      <c r="D306" s="8">
        <v>4112</v>
      </c>
      <c r="E306" s="9" t="s">
        <v>70</v>
      </c>
      <c r="F306" s="71">
        <v>8900</v>
      </c>
      <c r="G306" s="71">
        <v>8138.36</v>
      </c>
      <c r="H306" s="61">
        <f t="shared" si="9"/>
        <v>91.44224719101123</v>
      </c>
    </row>
    <row r="307" spans="1:8" ht="24.75" customHeight="1">
      <c r="A307" s="88"/>
      <c r="B307" s="1">
        <v>1091</v>
      </c>
      <c r="C307" s="87"/>
      <c r="D307" s="8">
        <v>4113</v>
      </c>
      <c r="E307" s="94" t="s">
        <v>112</v>
      </c>
      <c r="F307" s="72">
        <v>22000</v>
      </c>
      <c r="G307" s="72">
        <v>21701.9</v>
      </c>
      <c r="H307" s="61">
        <f t="shared" si="9"/>
        <v>98.64500000000001</v>
      </c>
    </row>
    <row r="308" spans="1:8" ht="24.75" customHeight="1">
      <c r="A308" s="88"/>
      <c r="B308" s="1">
        <v>1091</v>
      </c>
      <c r="C308" s="87"/>
      <c r="D308" s="35">
        <v>4114</v>
      </c>
      <c r="E308" s="87" t="s">
        <v>113</v>
      </c>
      <c r="F308" s="70">
        <v>9800</v>
      </c>
      <c r="G308" s="70">
        <v>9656.99</v>
      </c>
      <c r="H308" s="61">
        <f t="shared" si="9"/>
        <v>98.54071428571429</v>
      </c>
    </row>
    <row r="309" spans="1:8" ht="24.75" customHeight="1">
      <c r="A309" s="88"/>
      <c r="B309" s="1">
        <v>1091</v>
      </c>
      <c r="C309" s="87"/>
      <c r="D309" s="8">
        <v>4115</v>
      </c>
      <c r="E309" s="9" t="s">
        <v>63</v>
      </c>
      <c r="F309" s="70">
        <v>1500</v>
      </c>
      <c r="G309" s="70">
        <v>1221.24</v>
      </c>
      <c r="H309" s="61">
        <f t="shared" si="9"/>
        <v>81.416</v>
      </c>
    </row>
    <row r="310" spans="1:8" ht="24.75" customHeight="1">
      <c r="A310" s="88"/>
      <c r="B310" s="35"/>
      <c r="C310" s="10">
        <v>411</v>
      </c>
      <c r="D310" s="21"/>
      <c r="E310" s="2" t="s">
        <v>0</v>
      </c>
      <c r="F310" s="65">
        <f>F305+F306+F307+F308+F309</f>
        <v>107000</v>
      </c>
      <c r="G310" s="65">
        <f>G305+G306+G307+G308+G309</f>
        <v>102904.04000000001</v>
      </c>
      <c r="H310" s="228">
        <f t="shared" si="9"/>
        <v>96.17200000000001</v>
      </c>
    </row>
    <row r="311" spans="1:8" ht="24.75" customHeight="1">
      <c r="A311" s="88"/>
      <c r="B311" s="1">
        <v>1091</v>
      </c>
      <c r="C311" s="87"/>
      <c r="D311" s="8">
        <v>4125</v>
      </c>
      <c r="E311" s="9" t="s">
        <v>72</v>
      </c>
      <c r="F311" s="72">
        <v>5650</v>
      </c>
      <c r="G311" s="72">
        <v>5401.19</v>
      </c>
      <c r="H311" s="61">
        <f t="shared" si="9"/>
        <v>95.5962831858407</v>
      </c>
    </row>
    <row r="312" spans="1:8" ht="24.75" customHeight="1">
      <c r="A312" s="88"/>
      <c r="B312" s="1">
        <v>1091</v>
      </c>
      <c r="C312" s="87"/>
      <c r="D312" s="8">
        <v>4129</v>
      </c>
      <c r="E312" s="9" t="s">
        <v>73</v>
      </c>
      <c r="F312" s="72">
        <v>12400</v>
      </c>
      <c r="G312" s="72">
        <v>12102.35</v>
      </c>
      <c r="H312" s="61">
        <f t="shared" si="9"/>
        <v>97.59959677419356</v>
      </c>
    </row>
    <row r="313" spans="1:8" ht="24.75" customHeight="1">
      <c r="A313" s="106"/>
      <c r="B313" s="8"/>
      <c r="C313" s="27">
        <v>412</v>
      </c>
      <c r="D313" s="21"/>
      <c r="E313" s="28" t="s">
        <v>4</v>
      </c>
      <c r="F313" s="52">
        <f>F311+F312</f>
        <v>18050</v>
      </c>
      <c r="G313" s="52">
        <f>G311+G312</f>
        <v>17503.54</v>
      </c>
      <c r="H313" s="228">
        <f t="shared" si="9"/>
        <v>96.97252077562327</v>
      </c>
    </row>
    <row r="314" spans="1:8" ht="24.75" customHeight="1">
      <c r="A314" s="88"/>
      <c r="B314" s="1">
        <v>1091</v>
      </c>
      <c r="C314" s="10"/>
      <c r="D314" s="33">
        <v>4131</v>
      </c>
      <c r="E314" s="32" t="s">
        <v>5</v>
      </c>
      <c r="F314" s="121">
        <v>7000</v>
      </c>
      <c r="G314" s="121">
        <v>4479.26</v>
      </c>
      <c r="H314" s="61">
        <f t="shared" si="9"/>
        <v>63.989428571428576</v>
      </c>
    </row>
    <row r="315" spans="1:8" ht="24.75" customHeight="1">
      <c r="A315" s="88"/>
      <c r="B315" s="1">
        <v>1091</v>
      </c>
      <c r="C315" s="87"/>
      <c r="D315" s="91">
        <v>4132</v>
      </c>
      <c r="E315" s="9" t="s">
        <v>9</v>
      </c>
      <c r="F315" s="121">
        <v>500</v>
      </c>
      <c r="G315" s="121">
        <v>270</v>
      </c>
      <c r="H315" s="61">
        <v>0</v>
      </c>
    </row>
    <row r="316" spans="1:8" ht="24.75" customHeight="1">
      <c r="A316" s="88"/>
      <c r="B316" s="1">
        <v>435</v>
      </c>
      <c r="C316" s="87"/>
      <c r="D316" s="8">
        <v>4134</v>
      </c>
      <c r="E316" s="9" t="s">
        <v>26</v>
      </c>
      <c r="F316" s="121">
        <v>15000</v>
      </c>
      <c r="G316" s="121">
        <v>14082.67</v>
      </c>
      <c r="H316" s="61">
        <f t="shared" si="9"/>
        <v>93.88446666666667</v>
      </c>
    </row>
    <row r="317" spans="1:8" ht="24.75" customHeight="1">
      <c r="A317" s="88"/>
      <c r="B317" s="1">
        <v>1091</v>
      </c>
      <c r="C317" s="87" t="s">
        <v>133</v>
      </c>
      <c r="D317" s="8">
        <v>4135</v>
      </c>
      <c r="E317" s="9" t="s">
        <v>118</v>
      </c>
      <c r="F317" s="121">
        <v>3000</v>
      </c>
      <c r="G317" s="121">
        <v>2543.71</v>
      </c>
      <c r="H317" s="61">
        <f t="shared" si="9"/>
        <v>84.79033333333334</v>
      </c>
    </row>
    <row r="318" spans="1:8" ht="24.75" customHeight="1">
      <c r="A318" s="88"/>
      <c r="B318" s="1">
        <v>1091</v>
      </c>
      <c r="C318" s="104"/>
      <c r="D318" s="105">
        <v>4139</v>
      </c>
      <c r="E318" s="9" t="s">
        <v>75</v>
      </c>
      <c r="F318" s="122">
        <v>95000</v>
      </c>
      <c r="G318" s="122">
        <v>93868.38</v>
      </c>
      <c r="H318" s="61">
        <f t="shared" si="9"/>
        <v>98.80882105263157</v>
      </c>
    </row>
    <row r="319" spans="1:8" ht="24.75" customHeight="1" thickBot="1">
      <c r="A319" s="88"/>
      <c r="B319" s="91"/>
      <c r="C319" s="27">
        <v>413</v>
      </c>
      <c r="D319" s="17"/>
      <c r="E319" s="123" t="s">
        <v>2</v>
      </c>
      <c r="F319" s="53">
        <f>F314+F315+F316+F317+F318</f>
        <v>120500</v>
      </c>
      <c r="G319" s="53">
        <f>G314+G315+G316+G317+G318</f>
        <v>115244.02</v>
      </c>
      <c r="H319" s="65">
        <f t="shared" si="9"/>
        <v>95.6381908713693</v>
      </c>
    </row>
    <row r="320" spans="1:8" ht="24.75" customHeight="1" thickBot="1" thickTop="1">
      <c r="A320" s="344" t="s">
        <v>18</v>
      </c>
      <c r="B320" s="345"/>
      <c r="C320" s="345"/>
      <c r="D320" s="345"/>
      <c r="E320" s="346"/>
      <c r="F320" s="208">
        <f>F319+F313+F310</f>
        <v>245550</v>
      </c>
      <c r="G320" s="209">
        <f>G319+G313+G310</f>
        <v>235651.6</v>
      </c>
      <c r="H320" s="208">
        <f t="shared" si="9"/>
        <v>95.96888617389534</v>
      </c>
    </row>
    <row r="321" spans="1:8" ht="12.75" customHeight="1">
      <c r="A321" s="103"/>
      <c r="B321" s="115"/>
      <c r="C321" s="115"/>
      <c r="D321" s="115"/>
      <c r="E321" s="115"/>
      <c r="F321" s="75"/>
      <c r="G321" s="75"/>
      <c r="H321" s="197"/>
    </row>
    <row r="322" spans="1:8" ht="15" customHeight="1" thickBot="1">
      <c r="A322" s="103"/>
      <c r="B322" s="115"/>
      <c r="C322" s="115"/>
      <c r="D322" s="115"/>
      <c r="E322" s="115"/>
      <c r="F322" s="75"/>
      <c r="G322" s="75"/>
      <c r="H322" s="197"/>
    </row>
    <row r="323" spans="1:8" ht="17.25" customHeight="1">
      <c r="A323" s="11" t="s">
        <v>56</v>
      </c>
      <c r="B323" s="12" t="s">
        <v>58</v>
      </c>
      <c r="C323" s="11" t="s">
        <v>30</v>
      </c>
      <c r="D323" s="13" t="s">
        <v>30</v>
      </c>
      <c r="E323" s="5" t="s">
        <v>55</v>
      </c>
      <c r="F323" s="147" t="s">
        <v>164</v>
      </c>
      <c r="G323" s="352" t="s">
        <v>179</v>
      </c>
      <c r="H323" s="355" t="s">
        <v>162</v>
      </c>
    </row>
    <row r="324" spans="1:8" ht="19.5" customHeight="1" thickBot="1">
      <c r="A324" s="14" t="s">
        <v>57</v>
      </c>
      <c r="B324" s="67" t="s">
        <v>57</v>
      </c>
      <c r="C324" s="66" t="s">
        <v>57</v>
      </c>
      <c r="D324" s="2" t="s">
        <v>57</v>
      </c>
      <c r="E324" s="68"/>
      <c r="F324" s="148">
        <v>2012</v>
      </c>
      <c r="G324" s="353"/>
      <c r="H324" s="356"/>
    </row>
    <row r="325" spans="1:8" ht="39" customHeight="1" thickBot="1">
      <c r="A325" s="234">
        <v>10</v>
      </c>
      <c r="B325" s="347" t="s">
        <v>43</v>
      </c>
      <c r="C325" s="348"/>
      <c r="D325" s="348"/>
      <c r="E325" s="348"/>
      <c r="F325" s="348"/>
      <c r="G325" s="365"/>
      <c r="H325" s="366"/>
    </row>
    <row r="326" spans="1:8" ht="24.75" customHeight="1">
      <c r="A326" s="88"/>
      <c r="B326" s="18">
        <v>1011</v>
      </c>
      <c r="C326" s="87"/>
      <c r="D326" s="33">
        <v>4111</v>
      </c>
      <c r="E326" s="32" t="s">
        <v>79</v>
      </c>
      <c r="F326" s="126">
        <v>181500</v>
      </c>
      <c r="G326" s="126">
        <v>180243.71</v>
      </c>
      <c r="H326" s="61">
        <f t="shared" si="9"/>
        <v>99.30782920110192</v>
      </c>
    </row>
    <row r="327" spans="1:8" ht="24.75" customHeight="1">
      <c r="A327" s="88"/>
      <c r="B327" s="1">
        <v>1011</v>
      </c>
      <c r="C327" s="87"/>
      <c r="D327" s="8">
        <v>4112</v>
      </c>
      <c r="E327" s="9" t="s">
        <v>70</v>
      </c>
      <c r="F327" s="80">
        <v>24500</v>
      </c>
      <c r="G327" s="80">
        <v>24022.02</v>
      </c>
      <c r="H327" s="61">
        <f t="shared" si="9"/>
        <v>98.0490612244898</v>
      </c>
    </row>
    <row r="328" spans="1:8" ht="24.75" customHeight="1">
      <c r="A328" s="88"/>
      <c r="B328" s="1">
        <v>1011</v>
      </c>
      <c r="C328" s="87"/>
      <c r="D328" s="8">
        <v>4113</v>
      </c>
      <c r="E328" s="94" t="s">
        <v>112</v>
      </c>
      <c r="F328" s="80">
        <v>64000</v>
      </c>
      <c r="G328" s="80">
        <v>63953.49</v>
      </c>
      <c r="H328" s="61">
        <f t="shared" si="9"/>
        <v>99.92732812499999</v>
      </c>
    </row>
    <row r="329" spans="1:8" ht="24.75" customHeight="1">
      <c r="A329" s="88"/>
      <c r="B329" s="1">
        <v>1011</v>
      </c>
      <c r="C329" s="87"/>
      <c r="D329" s="35">
        <v>4114</v>
      </c>
      <c r="E329" s="9" t="s">
        <v>113</v>
      </c>
      <c r="F329" s="80">
        <v>29000</v>
      </c>
      <c r="G329" s="80">
        <v>28912.52</v>
      </c>
      <c r="H329" s="61">
        <f t="shared" si="9"/>
        <v>99.69834482758621</v>
      </c>
    </row>
    <row r="330" spans="1:8" ht="24.75" customHeight="1">
      <c r="A330" s="116"/>
      <c r="B330" s="1">
        <v>1011</v>
      </c>
      <c r="C330" s="87"/>
      <c r="D330" s="8">
        <v>4115</v>
      </c>
      <c r="E330" s="9" t="s">
        <v>63</v>
      </c>
      <c r="F330" s="80">
        <v>3700</v>
      </c>
      <c r="G330" s="80">
        <v>3604.58</v>
      </c>
      <c r="H330" s="61">
        <f t="shared" si="9"/>
        <v>97.42108108108108</v>
      </c>
    </row>
    <row r="331" spans="1:8" ht="24.75" customHeight="1">
      <c r="A331" s="88"/>
      <c r="B331" s="35"/>
      <c r="C331" s="10">
        <v>411</v>
      </c>
      <c r="D331" s="21"/>
      <c r="E331" s="2" t="s">
        <v>0</v>
      </c>
      <c r="F331" s="65">
        <f>F326+F327+F328+F329+F330</f>
        <v>302700</v>
      </c>
      <c r="G331" s="65">
        <f>G326+G327+G328+G329+G330</f>
        <v>300736.32</v>
      </c>
      <c r="H331" s="228">
        <f t="shared" si="9"/>
        <v>99.35127849355798</v>
      </c>
    </row>
    <row r="332" spans="1:8" ht="16.5" customHeight="1">
      <c r="A332" s="88"/>
      <c r="B332" s="1">
        <v>1011</v>
      </c>
      <c r="C332" s="87"/>
      <c r="D332" s="8">
        <v>4125</v>
      </c>
      <c r="E332" s="9" t="s">
        <v>72</v>
      </c>
      <c r="F332" s="40">
        <v>13500</v>
      </c>
      <c r="G332" s="40">
        <v>13012.25</v>
      </c>
      <c r="H332" s="61">
        <f t="shared" si="9"/>
        <v>96.38703703703703</v>
      </c>
    </row>
    <row r="333" spans="1:8" ht="18" customHeight="1">
      <c r="A333" s="88"/>
      <c r="B333" s="1">
        <v>1011</v>
      </c>
      <c r="C333" s="87"/>
      <c r="D333" s="91">
        <v>4129</v>
      </c>
      <c r="E333" s="92" t="s">
        <v>73</v>
      </c>
      <c r="F333" s="57">
        <v>9100</v>
      </c>
      <c r="G333" s="57">
        <v>9039.96</v>
      </c>
      <c r="H333" s="61">
        <f t="shared" si="9"/>
        <v>99.34021978021977</v>
      </c>
    </row>
    <row r="334" spans="1:8" ht="24.75" customHeight="1">
      <c r="A334" s="88"/>
      <c r="B334" s="8"/>
      <c r="C334" s="10">
        <v>412</v>
      </c>
      <c r="D334" s="21"/>
      <c r="E334" s="28" t="s">
        <v>4</v>
      </c>
      <c r="F334" s="52">
        <f>F332+F333</f>
        <v>22600</v>
      </c>
      <c r="G334" s="52">
        <f>G332+G333</f>
        <v>22052.21</v>
      </c>
      <c r="H334" s="228">
        <f t="shared" si="9"/>
        <v>97.57615044247787</v>
      </c>
    </row>
    <row r="335" spans="1:8" ht="24.75" customHeight="1">
      <c r="A335" s="88"/>
      <c r="B335" s="1">
        <v>1011</v>
      </c>
      <c r="C335" s="87"/>
      <c r="D335" s="33">
        <v>4131</v>
      </c>
      <c r="E335" s="32" t="s">
        <v>5</v>
      </c>
      <c r="F335" s="61">
        <v>40000</v>
      </c>
      <c r="G335" s="61">
        <v>37103.09</v>
      </c>
      <c r="H335" s="61">
        <f t="shared" si="9"/>
        <v>92.757725</v>
      </c>
    </row>
    <row r="336" spans="1:8" ht="24.75" customHeight="1">
      <c r="A336" s="88"/>
      <c r="B336" s="1">
        <v>1011</v>
      </c>
      <c r="C336" s="87"/>
      <c r="D336" s="91">
        <v>4132</v>
      </c>
      <c r="E336" s="9" t="s">
        <v>9</v>
      </c>
      <c r="F336" s="40">
        <v>1000</v>
      </c>
      <c r="G336" s="40">
        <v>701.5</v>
      </c>
      <c r="H336" s="61">
        <v>0</v>
      </c>
    </row>
    <row r="337" spans="1:8" ht="24.75" customHeight="1">
      <c r="A337" s="88"/>
      <c r="B337" s="1">
        <v>435</v>
      </c>
      <c r="C337" s="87"/>
      <c r="D337" s="8">
        <v>4134</v>
      </c>
      <c r="E337" s="9" t="s">
        <v>26</v>
      </c>
      <c r="F337" s="121">
        <v>37000</v>
      </c>
      <c r="G337" s="121">
        <v>32701.08</v>
      </c>
      <c r="H337" s="61">
        <f t="shared" si="9"/>
        <v>88.3812972972973</v>
      </c>
    </row>
    <row r="338" spans="1:8" ht="24.75" customHeight="1">
      <c r="A338" s="88"/>
      <c r="B338" s="1">
        <v>1011</v>
      </c>
      <c r="C338" s="87"/>
      <c r="D338" s="8">
        <v>4135</v>
      </c>
      <c r="E338" s="9" t="s">
        <v>118</v>
      </c>
      <c r="F338" s="40">
        <v>3000</v>
      </c>
      <c r="G338" s="40">
        <v>2460.15</v>
      </c>
      <c r="H338" s="61">
        <f t="shared" si="9"/>
        <v>82.00500000000001</v>
      </c>
    </row>
    <row r="339" spans="1:8" ht="24.75" customHeight="1">
      <c r="A339" s="88"/>
      <c r="B339" s="1">
        <v>1011</v>
      </c>
      <c r="C339" s="87"/>
      <c r="D339" s="8">
        <v>4139</v>
      </c>
      <c r="E339" s="32" t="s">
        <v>75</v>
      </c>
      <c r="F339" s="98">
        <v>60000</v>
      </c>
      <c r="G339" s="98">
        <v>54447.92</v>
      </c>
      <c r="H339" s="61">
        <f t="shared" si="9"/>
        <v>90.74653333333333</v>
      </c>
    </row>
    <row r="340" spans="1:8" ht="24.75" customHeight="1">
      <c r="A340" s="88"/>
      <c r="B340" s="33"/>
      <c r="C340" s="10">
        <v>413</v>
      </c>
      <c r="D340" s="33"/>
      <c r="E340" s="28" t="s">
        <v>2</v>
      </c>
      <c r="F340" s="53">
        <f>F335+F336+F338+F339+F337</f>
        <v>141000</v>
      </c>
      <c r="G340" s="292">
        <f>G335+G336+G338+G339+G337</f>
        <v>127413.74</v>
      </c>
      <c r="H340" s="292">
        <f t="shared" si="9"/>
        <v>90.36435460992908</v>
      </c>
    </row>
    <row r="341" spans="1:8" ht="16.5" customHeight="1">
      <c r="A341" s="88"/>
      <c r="B341" s="18">
        <v>412</v>
      </c>
      <c r="C341" s="43"/>
      <c r="D341" s="91">
        <v>4142</v>
      </c>
      <c r="E341" s="248" t="s">
        <v>183</v>
      </c>
      <c r="F341" s="320">
        <v>5000</v>
      </c>
      <c r="G341" s="321">
        <v>4438.48</v>
      </c>
      <c r="H341" s="321">
        <f>G341/F341*100</f>
        <v>88.7696</v>
      </c>
    </row>
    <row r="342" spans="1:8" ht="24.75" customHeight="1">
      <c r="A342" s="88"/>
      <c r="B342" s="8"/>
      <c r="C342" s="10">
        <v>414</v>
      </c>
      <c r="D342" s="135"/>
      <c r="E342" s="28" t="s">
        <v>120</v>
      </c>
      <c r="F342" s="291">
        <f>F341</f>
        <v>5000</v>
      </c>
      <c r="G342" s="292">
        <f>SUM(G341)</f>
        <v>4438.48</v>
      </c>
      <c r="H342" s="322">
        <f>G342/F342*100</f>
        <v>88.7696</v>
      </c>
    </row>
    <row r="343" spans="1:8" ht="24.75" customHeight="1">
      <c r="A343" s="88"/>
      <c r="B343" s="18">
        <v>412</v>
      </c>
      <c r="C343" s="132"/>
      <c r="D343" s="33">
        <v>4181</v>
      </c>
      <c r="E343" s="46" t="s">
        <v>93</v>
      </c>
      <c r="F343" s="320">
        <v>15000</v>
      </c>
      <c r="G343" s="323">
        <v>14347.95</v>
      </c>
      <c r="H343" s="321">
        <f>G343/F343*100</f>
        <v>95.653</v>
      </c>
    </row>
    <row r="344" spans="1:8" ht="24.75" customHeight="1" thickBot="1">
      <c r="A344" s="88"/>
      <c r="B344" s="8"/>
      <c r="C344" s="43">
        <v>418</v>
      </c>
      <c r="D344" s="48"/>
      <c r="E344" s="17" t="s">
        <v>126</v>
      </c>
      <c r="F344" s="65">
        <f>F343</f>
        <v>15000</v>
      </c>
      <c r="G344" s="65">
        <f>SUM(G343)</f>
        <v>14347.95</v>
      </c>
      <c r="H344" s="318">
        <f>G344/F344*100</f>
        <v>95.653</v>
      </c>
    </row>
    <row r="345" spans="1:8" ht="24.75" customHeight="1" thickBot="1" thickTop="1">
      <c r="A345" s="344" t="s">
        <v>19</v>
      </c>
      <c r="B345" s="360"/>
      <c r="C345" s="345"/>
      <c r="D345" s="345"/>
      <c r="E345" s="346"/>
      <c r="F345" s="204">
        <f>F331+F334+F340+F342+F344</f>
        <v>486300</v>
      </c>
      <c r="G345" s="204">
        <f>G331+G334+G340+G342+G344</f>
        <v>468988.7</v>
      </c>
      <c r="H345" s="313">
        <f>G345/F345*100</f>
        <v>96.44020152169442</v>
      </c>
    </row>
    <row r="346" spans="1:8" ht="24.75" customHeight="1" thickBot="1">
      <c r="A346" s="224">
        <v>11</v>
      </c>
      <c r="B346" s="347" t="s">
        <v>143</v>
      </c>
      <c r="C346" s="348"/>
      <c r="D346" s="348"/>
      <c r="E346" s="348"/>
      <c r="F346" s="348"/>
      <c r="G346" s="235"/>
      <c r="H346" s="232"/>
    </row>
    <row r="347" spans="1:8" ht="21.75" customHeight="1">
      <c r="A347" s="88"/>
      <c r="B347" s="18">
        <v>820</v>
      </c>
      <c r="C347" s="87"/>
      <c r="D347" s="33">
        <v>4111</v>
      </c>
      <c r="E347" s="32" t="s">
        <v>79</v>
      </c>
      <c r="F347" s="61">
        <v>90500</v>
      </c>
      <c r="G347" s="61">
        <v>89952.46</v>
      </c>
      <c r="H347" s="61">
        <f aca="true" t="shared" si="10" ref="H347:H403">G347/F347*100</f>
        <v>99.39498342541438</v>
      </c>
    </row>
    <row r="348" spans="1:8" ht="21.75" customHeight="1">
      <c r="A348" s="88"/>
      <c r="B348" s="1">
        <v>820</v>
      </c>
      <c r="C348" s="87"/>
      <c r="D348" s="8">
        <v>4112</v>
      </c>
      <c r="E348" s="9" t="s">
        <v>70</v>
      </c>
      <c r="F348" s="60">
        <v>12900</v>
      </c>
      <c r="G348" s="60">
        <v>12083.14</v>
      </c>
      <c r="H348" s="61">
        <f t="shared" si="10"/>
        <v>93.66775193798449</v>
      </c>
    </row>
    <row r="349" spans="1:8" ht="21.75" customHeight="1">
      <c r="A349" s="88"/>
      <c r="B349" s="1">
        <v>820</v>
      </c>
      <c r="C349" s="87"/>
      <c r="D349" s="8">
        <v>4113</v>
      </c>
      <c r="E349" s="94" t="s">
        <v>112</v>
      </c>
      <c r="F349" s="40">
        <v>33000</v>
      </c>
      <c r="G349" s="40">
        <v>32221.43</v>
      </c>
      <c r="H349" s="61">
        <f t="shared" si="10"/>
        <v>97.64069696969698</v>
      </c>
    </row>
    <row r="350" spans="1:8" ht="21.75" customHeight="1">
      <c r="A350" s="88"/>
      <c r="B350" s="1">
        <v>820</v>
      </c>
      <c r="C350" s="87"/>
      <c r="D350" s="35">
        <v>4114</v>
      </c>
      <c r="E350" s="87" t="s">
        <v>113</v>
      </c>
      <c r="F350" s="61">
        <v>15000</v>
      </c>
      <c r="G350" s="61">
        <v>15021.3</v>
      </c>
      <c r="H350" s="61">
        <f t="shared" si="10"/>
        <v>100.142</v>
      </c>
    </row>
    <row r="351" spans="1:8" ht="21.75" customHeight="1">
      <c r="A351" s="116"/>
      <c r="B351" s="1">
        <v>820</v>
      </c>
      <c r="C351" s="87"/>
      <c r="D351" s="8">
        <v>4115</v>
      </c>
      <c r="E351" s="9" t="s">
        <v>63</v>
      </c>
      <c r="F351" s="61">
        <v>2000</v>
      </c>
      <c r="G351" s="61">
        <v>1812.88</v>
      </c>
      <c r="H351" s="61">
        <f t="shared" si="10"/>
        <v>90.644</v>
      </c>
    </row>
    <row r="352" spans="1:8" ht="21.75" customHeight="1">
      <c r="A352" s="88"/>
      <c r="B352" s="35"/>
      <c r="C352" s="10">
        <v>411</v>
      </c>
      <c r="D352" s="21"/>
      <c r="E352" s="2" t="s">
        <v>0</v>
      </c>
      <c r="F352" s="65">
        <f>F347+F348+F349+F350+F351</f>
        <v>153400</v>
      </c>
      <c r="G352" s="65">
        <f>G347+G348+G349+G350+G351</f>
        <v>151091.21</v>
      </c>
      <c r="H352" s="228">
        <f t="shared" si="10"/>
        <v>98.49492177314211</v>
      </c>
    </row>
    <row r="353" spans="1:8" ht="21.75" customHeight="1">
      <c r="A353" s="88"/>
      <c r="B353" s="1">
        <v>820</v>
      </c>
      <c r="C353" s="87"/>
      <c r="D353" s="8">
        <v>4125</v>
      </c>
      <c r="E353" s="9" t="s">
        <v>72</v>
      </c>
      <c r="F353" s="40">
        <v>5600</v>
      </c>
      <c r="G353" s="40">
        <v>5425.57</v>
      </c>
      <c r="H353" s="61">
        <f t="shared" si="10"/>
        <v>96.88517857142857</v>
      </c>
    </row>
    <row r="354" spans="1:8" ht="21.75" customHeight="1">
      <c r="A354" s="88"/>
      <c r="B354" s="15">
        <v>820</v>
      </c>
      <c r="C354" s="87"/>
      <c r="D354" s="91">
        <v>4129</v>
      </c>
      <c r="E354" s="92" t="s">
        <v>73</v>
      </c>
      <c r="F354" s="57">
        <v>500</v>
      </c>
      <c r="G354" s="57">
        <v>0</v>
      </c>
      <c r="H354" s="61">
        <f t="shared" si="10"/>
        <v>0</v>
      </c>
    </row>
    <row r="355" spans="1:8" ht="21.75" customHeight="1">
      <c r="A355" s="88"/>
      <c r="B355" s="8"/>
      <c r="C355" s="10">
        <v>412</v>
      </c>
      <c r="D355" s="21"/>
      <c r="E355" s="28" t="s">
        <v>4</v>
      </c>
      <c r="F355" s="52">
        <f>F353+F354</f>
        <v>6100</v>
      </c>
      <c r="G355" s="52">
        <f>G353+G354</f>
        <v>5425.57</v>
      </c>
      <c r="H355" s="228">
        <f t="shared" si="10"/>
        <v>88.94377049180328</v>
      </c>
    </row>
    <row r="356" spans="1:8" ht="21.75" customHeight="1">
      <c r="A356" s="88"/>
      <c r="B356" s="18">
        <v>820</v>
      </c>
      <c r="C356" s="87"/>
      <c r="D356" s="33">
        <v>4131</v>
      </c>
      <c r="E356" s="32" t="s">
        <v>5</v>
      </c>
      <c r="F356" s="61">
        <v>3200</v>
      </c>
      <c r="G356" s="61">
        <v>2811.32</v>
      </c>
      <c r="H356" s="61">
        <f t="shared" si="10"/>
        <v>87.85375</v>
      </c>
    </row>
    <row r="357" spans="1:8" ht="21.75" customHeight="1">
      <c r="A357" s="88"/>
      <c r="B357" s="1">
        <v>820</v>
      </c>
      <c r="C357" s="87"/>
      <c r="D357" s="91">
        <v>4132</v>
      </c>
      <c r="E357" s="9" t="s">
        <v>9</v>
      </c>
      <c r="F357" s="40">
        <v>1000</v>
      </c>
      <c r="G357" s="40">
        <v>242</v>
      </c>
      <c r="H357" s="61">
        <f t="shared" si="10"/>
        <v>24.2</v>
      </c>
    </row>
    <row r="358" spans="1:8" ht="21.75" customHeight="1">
      <c r="A358" s="88"/>
      <c r="B358" s="1">
        <v>820</v>
      </c>
      <c r="C358" s="87"/>
      <c r="D358" s="8">
        <v>4135</v>
      </c>
      <c r="E358" s="9" t="s">
        <v>118</v>
      </c>
      <c r="F358" s="40">
        <v>4000</v>
      </c>
      <c r="G358" s="40">
        <v>3409.34</v>
      </c>
      <c r="H358" s="61">
        <f t="shared" si="10"/>
        <v>85.2335</v>
      </c>
    </row>
    <row r="359" spans="1:8" ht="21.75" customHeight="1">
      <c r="A359" s="88"/>
      <c r="B359" s="1">
        <v>820</v>
      </c>
      <c r="C359" s="87"/>
      <c r="D359" s="8">
        <v>4139</v>
      </c>
      <c r="E359" s="32" t="s">
        <v>75</v>
      </c>
      <c r="F359" s="98">
        <v>220000</v>
      </c>
      <c r="G359" s="98">
        <v>207830.26</v>
      </c>
      <c r="H359" s="61">
        <f t="shared" si="10"/>
        <v>94.4683</v>
      </c>
    </row>
    <row r="360" spans="1:8" ht="21.75" customHeight="1">
      <c r="A360" s="88"/>
      <c r="B360" s="33"/>
      <c r="C360" s="10">
        <v>413</v>
      </c>
      <c r="D360" s="33"/>
      <c r="E360" s="28" t="s">
        <v>2</v>
      </c>
      <c r="F360" s="52">
        <f>F356+F357+F358+F359</f>
        <v>228200</v>
      </c>
      <c r="G360" s="52">
        <f>G356+G357+G358+G359</f>
        <v>214292.92</v>
      </c>
      <c r="H360" s="228">
        <f t="shared" si="10"/>
        <v>93.90574934268187</v>
      </c>
    </row>
    <row r="361" spans="1:8" ht="21.75" customHeight="1">
      <c r="A361" s="88"/>
      <c r="B361" s="18">
        <v>820</v>
      </c>
      <c r="C361" s="10"/>
      <c r="D361" s="33">
        <v>4311</v>
      </c>
      <c r="E361" s="83" t="s">
        <v>39</v>
      </c>
      <c r="F361" s="40">
        <v>275000</v>
      </c>
      <c r="G361" s="40">
        <v>274500</v>
      </c>
      <c r="H361" s="61">
        <f t="shared" si="10"/>
        <v>99.81818181818181</v>
      </c>
    </row>
    <row r="362" spans="1:8" ht="21.75" customHeight="1">
      <c r="A362" s="34"/>
      <c r="B362" s="22">
        <v>820</v>
      </c>
      <c r="C362" s="87"/>
      <c r="D362" s="33">
        <v>4313</v>
      </c>
      <c r="E362" s="32" t="s">
        <v>121</v>
      </c>
      <c r="F362" s="124">
        <v>80000</v>
      </c>
      <c r="G362" s="124">
        <v>65367.49</v>
      </c>
      <c r="H362" s="61">
        <f t="shared" si="10"/>
        <v>81.7093625</v>
      </c>
    </row>
    <row r="363" spans="1:8" ht="24.75" customHeight="1" thickBot="1">
      <c r="A363" s="88"/>
      <c r="B363" s="91"/>
      <c r="C363" s="10">
        <v>431</v>
      </c>
      <c r="D363" s="27"/>
      <c r="E363" s="125" t="s">
        <v>8</v>
      </c>
      <c r="F363" s="53">
        <f>F361+F362</f>
        <v>355000</v>
      </c>
      <c r="G363" s="53">
        <f>G361+G362</f>
        <v>339867.49</v>
      </c>
      <c r="H363" s="65">
        <f t="shared" si="10"/>
        <v>95.73732112676056</v>
      </c>
    </row>
    <row r="364" spans="1:8" ht="27" customHeight="1" thickBot="1" thickTop="1">
      <c r="A364" s="397" t="s">
        <v>20</v>
      </c>
      <c r="B364" s="398"/>
      <c r="C364" s="398"/>
      <c r="D364" s="398"/>
      <c r="E364" s="399"/>
      <c r="F364" s="210">
        <f>F363+F360+F355+F352</f>
        <v>742700</v>
      </c>
      <c r="G364" s="210">
        <f>G363+G360+G355+G352</f>
        <v>710677.19</v>
      </c>
      <c r="H364" s="262">
        <f t="shared" si="10"/>
        <v>95.68832503029486</v>
      </c>
    </row>
    <row r="365" spans="1:8" ht="14.25" customHeight="1" thickTop="1">
      <c r="A365" s="103"/>
      <c r="B365" s="103"/>
      <c r="C365" s="103"/>
      <c r="D365" s="103"/>
      <c r="E365" s="103"/>
      <c r="F365" s="74"/>
      <c r="G365" s="74"/>
      <c r="H365" s="75"/>
    </row>
    <row r="366" spans="1:8" ht="16.5" customHeight="1" thickBot="1">
      <c r="A366" s="103"/>
      <c r="B366" s="41"/>
      <c r="C366" s="41"/>
      <c r="D366" s="41"/>
      <c r="E366" s="41"/>
      <c r="F366" s="74"/>
      <c r="G366" s="74"/>
      <c r="H366" s="197"/>
    </row>
    <row r="367" spans="1:8" ht="21" customHeight="1">
      <c r="A367" s="11" t="s">
        <v>56</v>
      </c>
      <c r="B367" s="12" t="s">
        <v>58</v>
      </c>
      <c r="C367" s="11" t="s">
        <v>30</v>
      </c>
      <c r="D367" s="13" t="s">
        <v>30</v>
      </c>
      <c r="E367" s="5" t="s">
        <v>55</v>
      </c>
      <c r="F367" s="147" t="s">
        <v>164</v>
      </c>
      <c r="G367" s="352" t="s">
        <v>179</v>
      </c>
      <c r="H367" s="341" t="s">
        <v>162</v>
      </c>
    </row>
    <row r="368" spans="1:8" ht="19.5" customHeight="1" thickBot="1">
      <c r="A368" s="14" t="s">
        <v>57</v>
      </c>
      <c r="B368" s="67" t="s">
        <v>57</v>
      </c>
      <c r="C368" s="66" t="s">
        <v>57</v>
      </c>
      <c r="D368" s="2" t="s">
        <v>57</v>
      </c>
      <c r="E368" s="68"/>
      <c r="F368" s="148">
        <v>2012</v>
      </c>
      <c r="G368" s="353"/>
      <c r="H368" s="392"/>
    </row>
    <row r="369" spans="1:8" ht="26.25" customHeight="1" thickBot="1">
      <c r="A369" s="224">
        <v>12</v>
      </c>
      <c r="B369" s="347" t="s">
        <v>90</v>
      </c>
      <c r="C369" s="348"/>
      <c r="D369" s="348"/>
      <c r="E369" s="348"/>
      <c r="F369" s="348"/>
      <c r="G369" s="225"/>
      <c r="H369" s="232"/>
    </row>
    <row r="370" spans="1:10" ht="25.5" customHeight="1">
      <c r="A370" s="88"/>
      <c r="B370" s="18">
        <v>820</v>
      </c>
      <c r="C370" s="87"/>
      <c r="D370" s="33">
        <v>4111</v>
      </c>
      <c r="E370" s="32" t="s">
        <v>79</v>
      </c>
      <c r="F370" s="61">
        <v>217500</v>
      </c>
      <c r="G370" s="61">
        <v>217294.8</v>
      </c>
      <c r="H370" s="61">
        <f t="shared" si="10"/>
        <v>99.90565517241379</v>
      </c>
      <c r="J370" s="230"/>
    </row>
    <row r="371" spans="1:8" ht="25.5" customHeight="1">
      <c r="A371" s="88"/>
      <c r="B371" s="1">
        <v>820</v>
      </c>
      <c r="C371" s="87"/>
      <c r="D371" s="8">
        <v>4112</v>
      </c>
      <c r="E371" s="9" t="s">
        <v>70</v>
      </c>
      <c r="F371" s="60">
        <v>29400</v>
      </c>
      <c r="G371" s="60">
        <v>29188.21</v>
      </c>
      <c r="H371" s="61">
        <f t="shared" si="10"/>
        <v>99.27962585034014</v>
      </c>
    </row>
    <row r="372" spans="1:8" ht="25.5" customHeight="1">
      <c r="A372" s="88"/>
      <c r="B372" s="1">
        <v>820</v>
      </c>
      <c r="C372" s="87"/>
      <c r="D372" s="8">
        <v>4113</v>
      </c>
      <c r="E372" s="94" t="s">
        <v>112</v>
      </c>
      <c r="F372" s="40">
        <v>78000</v>
      </c>
      <c r="G372" s="40">
        <v>77835.49</v>
      </c>
      <c r="H372" s="61">
        <f t="shared" si="10"/>
        <v>99.78908974358976</v>
      </c>
    </row>
    <row r="373" spans="1:8" ht="25.5" customHeight="1">
      <c r="A373" s="88"/>
      <c r="B373" s="1">
        <v>820</v>
      </c>
      <c r="C373" s="87"/>
      <c r="D373" s="35">
        <v>4114</v>
      </c>
      <c r="E373" s="87" t="s">
        <v>113</v>
      </c>
      <c r="F373" s="61">
        <v>35200</v>
      </c>
      <c r="G373" s="61">
        <v>34813.08</v>
      </c>
      <c r="H373" s="61">
        <f t="shared" si="10"/>
        <v>98.90079545454546</v>
      </c>
    </row>
    <row r="374" spans="1:8" ht="25.5" customHeight="1">
      <c r="A374" s="88"/>
      <c r="B374" s="1">
        <v>820</v>
      </c>
      <c r="C374" s="87"/>
      <c r="D374" s="8">
        <v>4115</v>
      </c>
      <c r="E374" s="9" t="s">
        <v>63</v>
      </c>
      <c r="F374" s="61">
        <v>5000</v>
      </c>
      <c r="G374" s="61">
        <v>4386.36</v>
      </c>
      <c r="H374" s="61">
        <f t="shared" si="10"/>
        <v>87.7272</v>
      </c>
    </row>
    <row r="375" spans="1:8" ht="25.5" customHeight="1">
      <c r="A375" s="88"/>
      <c r="B375" s="8"/>
      <c r="C375" s="10">
        <v>411</v>
      </c>
      <c r="D375" s="21"/>
      <c r="E375" s="2" t="s">
        <v>0</v>
      </c>
      <c r="F375" s="65">
        <f>F370+F371+F372+F373+F374</f>
        <v>365100</v>
      </c>
      <c r="G375" s="65">
        <f>G370+G371+G372+G373+G374</f>
        <v>363517.94</v>
      </c>
      <c r="H375" s="279">
        <f t="shared" si="10"/>
        <v>99.56667762256916</v>
      </c>
    </row>
    <row r="376" spans="1:8" ht="25.5" customHeight="1">
      <c r="A376" s="88"/>
      <c r="B376" s="18">
        <v>820</v>
      </c>
      <c r="C376" s="87"/>
      <c r="D376" s="8">
        <v>4125</v>
      </c>
      <c r="E376" s="9" t="s">
        <v>72</v>
      </c>
      <c r="F376" s="40">
        <v>15600</v>
      </c>
      <c r="G376" s="40">
        <v>15528.33</v>
      </c>
      <c r="H376" s="61">
        <f t="shared" si="10"/>
        <v>99.54057692307691</v>
      </c>
    </row>
    <row r="377" spans="1:8" ht="25.5" customHeight="1">
      <c r="A377" s="88"/>
      <c r="B377" s="18">
        <v>820</v>
      </c>
      <c r="C377" s="87"/>
      <c r="D377" s="8">
        <v>4129</v>
      </c>
      <c r="E377" s="9" t="s">
        <v>140</v>
      </c>
      <c r="F377" s="61">
        <v>7900</v>
      </c>
      <c r="G377" s="61">
        <v>7626.99</v>
      </c>
      <c r="H377" s="61">
        <f t="shared" si="10"/>
        <v>96.54417721518988</v>
      </c>
    </row>
    <row r="378" spans="1:8" ht="25.5" customHeight="1">
      <c r="A378" s="88"/>
      <c r="B378" s="8"/>
      <c r="C378" s="10">
        <v>412</v>
      </c>
      <c r="D378" s="21"/>
      <c r="E378" s="28" t="s">
        <v>4</v>
      </c>
      <c r="F378" s="65">
        <f>F376+F377</f>
        <v>23500</v>
      </c>
      <c r="G378" s="65">
        <f>G376+G377</f>
        <v>23155.32</v>
      </c>
      <c r="H378" s="279">
        <f t="shared" si="10"/>
        <v>98.53327659574468</v>
      </c>
    </row>
    <row r="379" spans="1:8" ht="25.5" customHeight="1">
      <c r="A379" s="88"/>
      <c r="B379" s="18">
        <v>820</v>
      </c>
      <c r="C379" s="10"/>
      <c r="D379" s="8">
        <v>4131</v>
      </c>
      <c r="E379" s="9" t="s">
        <v>5</v>
      </c>
      <c r="F379" s="40">
        <v>5000</v>
      </c>
      <c r="G379" s="40">
        <v>4137.59</v>
      </c>
      <c r="H379" s="61">
        <f t="shared" si="10"/>
        <v>82.7518</v>
      </c>
    </row>
    <row r="380" spans="1:8" ht="25.5" customHeight="1">
      <c r="A380" s="88"/>
      <c r="B380" s="1">
        <v>820</v>
      </c>
      <c r="C380" s="87"/>
      <c r="D380" s="91">
        <v>4132</v>
      </c>
      <c r="E380" s="9" t="s">
        <v>9</v>
      </c>
      <c r="F380" s="40">
        <v>1000</v>
      </c>
      <c r="G380" s="40">
        <v>549.87</v>
      </c>
      <c r="H380" s="61">
        <f t="shared" si="10"/>
        <v>54.986999999999995</v>
      </c>
    </row>
    <row r="381" spans="1:8" ht="25.5" customHeight="1">
      <c r="A381" s="88"/>
      <c r="B381" s="1">
        <v>435</v>
      </c>
      <c r="C381" s="87"/>
      <c r="D381" s="8">
        <v>4134</v>
      </c>
      <c r="E381" s="9" t="s">
        <v>26</v>
      </c>
      <c r="F381" s="40">
        <v>3500</v>
      </c>
      <c r="G381" s="40">
        <v>3204.55</v>
      </c>
      <c r="H381" s="61">
        <f t="shared" si="10"/>
        <v>91.55857142857144</v>
      </c>
    </row>
    <row r="382" spans="1:8" ht="25.5" customHeight="1">
      <c r="A382" s="88"/>
      <c r="B382" s="1">
        <v>820</v>
      </c>
      <c r="C382" s="87"/>
      <c r="D382" s="8">
        <v>4135</v>
      </c>
      <c r="E382" s="9" t="s">
        <v>118</v>
      </c>
      <c r="F382" s="40">
        <v>3500</v>
      </c>
      <c r="G382" s="40">
        <v>3298.79</v>
      </c>
      <c r="H382" s="61">
        <f t="shared" si="10"/>
        <v>94.25114285714285</v>
      </c>
    </row>
    <row r="383" spans="1:8" ht="25.5" customHeight="1">
      <c r="A383" s="88"/>
      <c r="B383" s="18">
        <v>820</v>
      </c>
      <c r="C383" s="104"/>
      <c r="D383" s="105">
        <v>4139</v>
      </c>
      <c r="E383" s="9" t="s">
        <v>75</v>
      </c>
      <c r="F383" s="40">
        <v>40000</v>
      </c>
      <c r="G383" s="40">
        <v>45559.32</v>
      </c>
      <c r="H383" s="61">
        <f t="shared" si="10"/>
        <v>113.8983</v>
      </c>
    </row>
    <row r="384" spans="1:8" ht="25.5" customHeight="1" thickBot="1">
      <c r="A384" s="88"/>
      <c r="B384" s="91"/>
      <c r="C384" s="27">
        <v>413</v>
      </c>
      <c r="D384" s="17"/>
      <c r="E384" s="123" t="s">
        <v>2</v>
      </c>
      <c r="F384" s="53">
        <f>F379+F380+F381+F382+F383</f>
        <v>53000</v>
      </c>
      <c r="G384" s="53">
        <f>G379+G380+G381+G382+G383</f>
        <v>56750.119999999995</v>
      </c>
      <c r="H384" s="277">
        <f t="shared" si="10"/>
        <v>107.07569811320754</v>
      </c>
    </row>
    <row r="385" spans="1:8" ht="33" customHeight="1" thickBot="1" thickTop="1">
      <c r="A385" s="344" t="s">
        <v>21</v>
      </c>
      <c r="B385" s="361"/>
      <c r="C385" s="361"/>
      <c r="D385" s="361"/>
      <c r="E385" s="362"/>
      <c r="F385" s="211">
        <f>F384+F378+F375</f>
        <v>441600</v>
      </c>
      <c r="G385" s="211">
        <f>G384+G378+G375</f>
        <v>443423.38</v>
      </c>
      <c r="H385" s="289">
        <f t="shared" si="10"/>
        <v>100.41290307971013</v>
      </c>
    </row>
    <row r="386" spans="1:8" ht="25.5" customHeight="1" thickBot="1">
      <c r="A386" s="236">
        <v>13</v>
      </c>
      <c r="B386" s="347" t="s">
        <v>135</v>
      </c>
      <c r="C386" s="348"/>
      <c r="D386" s="348"/>
      <c r="E386" s="348"/>
      <c r="F386" s="348"/>
      <c r="G386" s="225"/>
      <c r="H386" s="232"/>
    </row>
    <row r="387" spans="1:8" ht="27.75" customHeight="1">
      <c r="A387" s="88"/>
      <c r="B387" s="18">
        <v>820</v>
      </c>
      <c r="C387" s="87"/>
      <c r="D387" s="33">
        <v>4111</v>
      </c>
      <c r="E387" s="32" t="s">
        <v>79</v>
      </c>
      <c r="F387" s="61">
        <v>187500</v>
      </c>
      <c r="G387" s="61">
        <v>186951.74</v>
      </c>
      <c r="H387" s="61">
        <f t="shared" si="10"/>
        <v>99.70759466666667</v>
      </c>
    </row>
    <row r="388" spans="1:8" ht="27.75" customHeight="1">
      <c r="A388" s="88"/>
      <c r="B388" s="18">
        <v>820</v>
      </c>
      <c r="C388" s="87"/>
      <c r="D388" s="8">
        <v>4112</v>
      </c>
      <c r="E388" s="9" t="s">
        <v>70</v>
      </c>
      <c r="F388" s="60">
        <v>25500</v>
      </c>
      <c r="G388" s="60">
        <v>25031.91</v>
      </c>
      <c r="H388" s="61">
        <f t="shared" si="10"/>
        <v>98.16435294117647</v>
      </c>
    </row>
    <row r="389" spans="1:8" ht="27.75" customHeight="1">
      <c r="A389" s="88"/>
      <c r="B389" s="18">
        <v>820</v>
      </c>
      <c r="C389" s="87"/>
      <c r="D389" s="8">
        <v>4113</v>
      </c>
      <c r="E389" s="94" t="s">
        <v>112</v>
      </c>
      <c r="F389" s="40">
        <v>66800</v>
      </c>
      <c r="G389" s="40">
        <v>66751.82</v>
      </c>
      <c r="H389" s="61">
        <f t="shared" si="10"/>
        <v>99.92787425149702</v>
      </c>
    </row>
    <row r="390" spans="1:8" ht="27.75" customHeight="1">
      <c r="A390" s="88"/>
      <c r="B390" s="18">
        <v>820</v>
      </c>
      <c r="C390" s="87"/>
      <c r="D390" s="35">
        <v>4114</v>
      </c>
      <c r="E390" s="87" t="s">
        <v>113</v>
      </c>
      <c r="F390" s="61">
        <v>30500</v>
      </c>
      <c r="G390" s="61">
        <v>30100.97</v>
      </c>
      <c r="H390" s="61">
        <f t="shared" si="10"/>
        <v>98.69170491803278</v>
      </c>
    </row>
    <row r="391" spans="1:8" ht="27.75" customHeight="1">
      <c r="A391" s="88"/>
      <c r="B391" s="18">
        <v>820</v>
      </c>
      <c r="C391" s="87"/>
      <c r="D391" s="8">
        <v>4115</v>
      </c>
      <c r="E391" s="9" t="s">
        <v>63</v>
      </c>
      <c r="F391" s="61">
        <v>4100</v>
      </c>
      <c r="G391" s="61">
        <v>3755.95</v>
      </c>
      <c r="H391" s="61">
        <f t="shared" si="10"/>
        <v>91.60853658536585</v>
      </c>
    </row>
    <row r="392" spans="1:8" ht="27.75" customHeight="1">
      <c r="A392" s="88"/>
      <c r="B392" s="8"/>
      <c r="C392" s="10">
        <v>411</v>
      </c>
      <c r="D392" s="21"/>
      <c r="E392" s="2" t="s">
        <v>0</v>
      </c>
      <c r="F392" s="65">
        <f>F387+F388+F389+F390+F391</f>
        <v>314400</v>
      </c>
      <c r="G392" s="65">
        <f>G387+G388+G389+G390+G391</f>
        <v>312592.38999999996</v>
      </c>
      <c r="H392" s="228">
        <f t="shared" si="10"/>
        <v>99.42506043256995</v>
      </c>
    </row>
    <row r="393" spans="1:8" ht="27.75" customHeight="1">
      <c r="A393" s="88"/>
      <c r="B393" s="1">
        <v>820</v>
      </c>
      <c r="C393" s="87"/>
      <c r="D393" s="8">
        <v>4125</v>
      </c>
      <c r="E393" s="9" t="s">
        <v>72</v>
      </c>
      <c r="F393" s="40">
        <v>15000</v>
      </c>
      <c r="G393" s="40">
        <v>14725.96</v>
      </c>
      <c r="H393" s="61">
        <f t="shared" si="10"/>
        <v>98.17306666666667</v>
      </c>
    </row>
    <row r="394" spans="1:8" ht="27.75" customHeight="1">
      <c r="A394" s="88"/>
      <c r="B394" s="15">
        <v>820</v>
      </c>
      <c r="C394" s="87"/>
      <c r="D394" s="91">
        <v>4129</v>
      </c>
      <c r="E394" s="92" t="s">
        <v>140</v>
      </c>
      <c r="F394" s="57">
        <v>8400</v>
      </c>
      <c r="G394" s="57">
        <v>8077.08</v>
      </c>
      <c r="H394" s="61">
        <f t="shared" si="10"/>
        <v>96.15571428571428</v>
      </c>
    </row>
    <row r="395" spans="1:8" ht="22.5" customHeight="1">
      <c r="A395" s="88"/>
      <c r="B395" s="8"/>
      <c r="C395" s="10">
        <v>412</v>
      </c>
      <c r="D395" s="21"/>
      <c r="E395" s="28" t="s">
        <v>4</v>
      </c>
      <c r="F395" s="52">
        <f>F393+F394</f>
        <v>23400</v>
      </c>
      <c r="G395" s="52">
        <f>G393+G394</f>
        <v>22803.04</v>
      </c>
      <c r="H395" s="228">
        <f t="shared" si="10"/>
        <v>97.4488888888889</v>
      </c>
    </row>
    <row r="396" spans="1:8" ht="31.5" customHeight="1">
      <c r="A396" s="88"/>
      <c r="B396" s="18">
        <v>820</v>
      </c>
      <c r="C396" s="10"/>
      <c r="D396" s="33">
        <v>4131</v>
      </c>
      <c r="E396" s="32" t="s">
        <v>5</v>
      </c>
      <c r="F396" s="61">
        <v>4000</v>
      </c>
      <c r="G396" s="61">
        <v>3895</v>
      </c>
      <c r="H396" s="61">
        <f t="shared" si="10"/>
        <v>97.375</v>
      </c>
    </row>
    <row r="397" spans="1:8" ht="27" customHeight="1">
      <c r="A397" s="88"/>
      <c r="B397" s="1">
        <v>820</v>
      </c>
      <c r="C397" s="87"/>
      <c r="D397" s="91">
        <v>4132</v>
      </c>
      <c r="E397" s="9" t="s">
        <v>9</v>
      </c>
      <c r="F397" s="61">
        <v>1500</v>
      </c>
      <c r="G397" s="61">
        <v>909.34</v>
      </c>
      <c r="H397" s="61">
        <f t="shared" si="10"/>
        <v>60.62266666666667</v>
      </c>
    </row>
    <row r="398" spans="1:8" ht="27.75" customHeight="1">
      <c r="A398" s="88"/>
      <c r="B398" s="1">
        <v>820</v>
      </c>
      <c r="C398" s="87"/>
      <c r="D398" s="8">
        <v>4135</v>
      </c>
      <c r="E398" s="9" t="s">
        <v>118</v>
      </c>
      <c r="F398" s="61">
        <v>2500</v>
      </c>
      <c r="G398" s="61">
        <v>1816.26</v>
      </c>
      <c r="H398" s="61">
        <f t="shared" si="10"/>
        <v>72.6504</v>
      </c>
    </row>
    <row r="399" spans="1:8" ht="27.75" customHeight="1">
      <c r="A399" s="88"/>
      <c r="B399" s="1">
        <v>820</v>
      </c>
      <c r="C399" s="104"/>
      <c r="D399" s="105">
        <v>4139</v>
      </c>
      <c r="E399" s="9" t="s">
        <v>75</v>
      </c>
      <c r="F399" s="40">
        <v>15000</v>
      </c>
      <c r="G399" s="40">
        <v>12014.26</v>
      </c>
      <c r="H399" s="61">
        <f t="shared" si="10"/>
        <v>80.09506666666667</v>
      </c>
    </row>
    <row r="400" spans="1:8" ht="27.75" customHeight="1">
      <c r="A400" s="88"/>
      <c r="B400" s="15"/>
      <c r="C400" s="294">
        <v>413</v>
      </c>
      <c r="D400" s="295"/>
      <c r="E400" s="296" t="s">
        <v>2</v>
      </c>
      <c r="F400" s="298">
        <f>F396+F397+F398+F399</f>
        <v>23000</v>
      </c>
      <c r="G400" s="299">
        <f>G396+G397+G398+G399</f>
        <v>18634.86</v>
      </c>
      <c r="H400" s="279">
        <f t="shared" si="10"/>
        <v>81.0211304347826</v>
      </c>
    </row>
    <row r="401" spans="1:8" ht="27.75" customHeight="1">
      <c r="A401" s="88"/>
      <c r="B401" s="18">
        <v>412</v>
      </c>
      <c r="C401" s="104"/>
      <c r="D401" s="35">
        <v>4181</v>
      </c>
      <c r="E401" s="330" t="s">
        <v>93</v>
      </c>
      <c r="F401" s="60">
        <v>4000</v>
      </c>
      <c r="G401" s="57">
        <v>4119.7</v>
      </c>
      <c r="H401" s="60">
        <f t="shared" si="10"/>
        <v>102.99249999999999</v>
      </c>
    </row>
    <row r="402" spans="1:8" ht="27.75" customHeight="1" thickBot="1">
      <c r="A402" s="331"/>
      <c r="B402" s="81"/>
      <c r="C402" s="332">
        <v>418</v>
      </c>
      <c r="D402" s="333"/>
      <c r="E402" s="20" t="s">
        <v>126</v>
      </c>
      <c r="F402" s="69">
        <f>F401</f>
        <v>4000</v>
      </c>
      <c r="G402" s="69">
        <f>G401</f>
        <v>4119.7</v>
      </c>
      <c r="H402" s="69">
        <f t="shared" si="10"/>
        <v>102.99249999999999</v>
      </c>
    </row>
    <row r="403" spans="1:9" ht="33.75" customHeight="1" thickBot="1" thickTop="1">
      <c r="A403" s="349" t="s">
        <v>22</v>
      </c>
      <c r="B403" s="350"/>
      <c r="C403" s="350"/>
      <c r="D403" s="350"/>
      <c r="E403" s="350"/>
      <c r="F403" s="334">
        <f>F402+F395+F400+F392</f>
        <v>364800</v>
      </c>
      <c r="G403" s="334">
        <f>G402+G395+G400+G392</f>
        <v>358149.99</v>
      </c>
      <c r="H403" s="229">
        <f t="shared" si="10"/>
        <v>98.17708059210526</v>
      </c>
      <c r="I403" s="87"/>
    </row>
    <row r="404" spans="1:9" ht="39.75" customHeight="1" thickBot="1">
      <c r="A404" s="103"/>
      <c r="B404" s="41"/>
      <c r="C404" s="41"/>
      <c r="D404" s="41"/>
      <c r="E404" s="41"/>
      <c r="F404" s="59"/>
      <c r="G404" s="59"/>
      <c r="H404" s="197"/>
      <c r="I404" s="87"/>
    </row>
    <row r="405" spans="1:9" ht="23.25" customHeight="1">
      <c r="A405" s="11" t="s">
        <v>56</v>
      </c>
      <c r="B405" s="12" t="s">
        <v>58</v>
      </c>
      <c r="C405" s="11" t="s">
        <v>30</v>
      </c>
      <c r="D405" s="13" t="s">
        <v>30</v>
      </c>
      <c r="E405" s="5" t="s">
        <v>55</v>
      </c>
      <c r="F405" s="147" t="s">
        <v>164</v>
      </c>
      <c r="G405" s="352" t="s">
        <v>179</v>
      </c>
      <c r="H405" s="341" t="s">
        <v>162</v>
      </c>
      <c r="I405" s="87"/>
    </row>
    <row r="406" spans="1:9" ht="19.5" customHeight="1" thickBot="1">
      <c r="A406" s="14" t="s">
        <v>57</v>
      </c>
      <c r="B406" s="162" t="s">
        <v>57</v>
      </c>
      <c r="C406" s="14" t="s">
        <v>57</v>
      </c>
      <c r="D406" s="163" t="s">
        <v>57</v>
      </c>
      <c r="E406" s="6"/>
      <c r="F406" s="148">
        <v>2012</v>
      </c>
      <c r="G406" s="353"/>
      <c r="H406" s="342"/>
      <c r="I406" s="87"/>
    </row>
    <row r="407" spans="1:8" ht="27" customHeight="1" thickBot="1">
      <c r="A407" s="227">
        <v>14</v>
      </c>
      <c r="B407" s="363" t="s">
        <v>136</v>
      </c>
      <c r="C407" s="364"/>
      <c r="D407" s="364"/>
      <c r="E407" s="364"/>
      <c r="F407" s="364"/>
      <c r="G407" s="328"/>
      <c r="H407" s="329"/>
    </row>
    <row r="408" spans="1:8" ht="27" customHeight="1">
      <c r="A408" s="88"/>
      <c r="B408" s="18">
        <v>820</v>
      </c>
      <c r="C408" s="87"/>
      <c r="D408" s="33">
        <v>4111</v>
      </c>
      <c r="E408" s="32" t="s">
        <v>79</v>
      </c>
      <c r="F408" s="61">
        <v>257000</v>
      </c>
      <c r="G408" s="61">
        <v>255385.41</v>
      </c>
      <c r="H408" s="61">
        <f aca="true" t="shared" si="11" ref="H408:H459">G408/F408*100</f>
        <v>99.37175486381324</v>
      </c>
    </row>
    <row r="409" spans="1:8" ht="27" customHeight="1">
      <c r="A409" s="88"/>
      <c r="B409" s="18">
        <v>820</v>
      </c>
      <c r="C409" s="87"/>
      <c r="D409" s="8">
        <v>4112</v>
      </c>
      <c r="E409" s="9" t="s">
        <v>70</v>
      </c>
      <c r="F409" s="60">
        <v>34500</v>
      </c>
      <c r="G409" s="60">
        <v>34305.16</v>
      </c>
      <c r="H409" s="61">
        <f t="shared" si="11"/>
        <v>99.4352463768116</v>
      </c>
    </row>
    <row r="410" spans="1:8" ht="27" customHeight="1">
      <c r="A410" s="88"/>
      <c r="B410" s="18">
        <v>820</v>
      </c>
      <c r="C410" s="87"/>
      <c r="D410" s="8">
        <v>4113</v>
      </c>
      <c r="E410" s="94" t="s">
        <v>112</v>
      </c>
      <c r="F410" s="40">
        <v>92000</v>
      </c>
      <c r="G410" s="40">
        <v>91480.04</v>
      </c>
      <c r="H410" s="61">
        <f t="shared" si="11"/>
        <v>99.43482608695652</v>
      </c>
    </row>
    <row r="411" spans="1:8" ht="27" customHeight="1">
      <c r="A411" s="88"/>
      <c r="B411" s="18">
        <v>820</v>
      </c>
      <c r="C411" s="87"/>
      <c r="D411" s="35">
        <v>4114</v>
      </c>
      <c r="E411" s="87" t="s">
        <v>113</v>
      </c>
      <c r="F411" s="61">
        <v>41000</v>
      </c>
      <c r="G411" s="61">
        <v>40612.74</v>
      </c>
      <c r="H411" s="61">
        <f t="shared" si="11"/>
        <v>99.05546341463413</v>
      </c>
    </row>
    <row r="412" spans="1:10" ht="27" customHeight="1">
      <c r="A412" s="88"/>
      <c r="B412" s="18">
        <v>820</v>
      </c>
      <c r="C412" s="87"/>
      <c r="D412" s="8">
        <v>4115</v>
      </c>
      <c r="E412" s="9" t="s">
        <v>63</v>
      </c>
      <c r="F412" s="61">
        <v>6000</v>
      </c>
      <c r="G412" s="61">
        <v>5147.42</v>
      </c>
      <c r="H412" s="61">
        <f t="shared" si="11"/>
        <v>85.79033333333334</v>
      </c>
      <c r="J412" s="230"/>
    </row>
    <row r="413" spans="1:8" ht="27" customHeight="1">
      <c r="A413" s="88"/>
      <c r="B413" s="8"/>
      <c r="C413" s="10">
        <v>411</v>
      </c>
      <c r="D413" s="21"/>
      <c r="E413" s="2" t="s">
        <v>0</v>
      </c>
      <c r="F413" s="65">
        <f>F408+F409+F410+F411+F412</f>
        <v>430500</v>
      </c>
      <c r="G413" s="65">
        <f>G408+G409+G410+G411+G412</f>
        <v>426930.76999999996</v>
      </c>
      <c r="H413" s="228">
        <f t="shared" si="11"/>
        <v>99.17091056910569</v>
      </c>
    </row>
    <row r="414" spans="1:8" ht="27" customHeight="1">
      <c r="A414" s="88"/>
      <c r="B414" s="18">
        <v>820</v>
      </c>
      <c r="C414" s="87"/>
      <c r="D414" s="8">
        <v>4125</v>
      </c>
      <c r="E414" s="9" t="s">
        <v>72</v>
      </c>
      <c r="F414" s="40">
        <v>18400</v>
      </c>
      <c r="G414" s="40">
        <v>18080.75</v>
      </c>
      <c r="H414" s="61">
        <f t="shared" si="11"/>
        <v>98.26494565217392</v>
      </c>
    </row>
    <row r="415" spans="1:8" ht="27" customHeight="1">
      <c r="A415" s="88"/>
      <c r="B415" s="18">
        <v>820</v>
      </c>
      <c r="C415" s="87"/>
      <c r="D415" s="8">
        <v>4129</v>
      </c>
      <c r="E415" s="9" t="s">
        <v>140</v>
      </c>
      <c r="F415" s="40">
        <v>7300</v>
      </c>
      <c r="G415" s="40">
        <v>7026.94</v>
      </c>
      <c r="H415" s="61">
        <f t="shared" si="11"/>
        <v>96.25945205479451</v>
      </c>
    </row>
    <row r="416" spans="1:8" ht="27" customHeight="1">
      <c r="A416" s="88"/>
      <c r="B416" s="8"/>
      <c r="C416" s="10">
        <v>412</v>
      </c>
      <c r="D416" s="21"/>
      <c r="E416" s="28" t="s">
        <v>4</v>
      </c>
      <c r="F416" s="65">
        <f>F414+F415</f>
        <v>25700</v>
      </c>
      <c r="G416" s="65">
        <f>G414+G415</f>
        <v>25107.69</v>
      </c>
      <c r="H416" s="228">
        <f t="shared" si="11"/>
        <v>97.69529182879377</v>
      </c>
    </row>
    <row r="417" spans="1:8" ht="27" customHeight="1">
      <c r="A417" s="88"/>
      <c r="B417" s="1">
        <v>820</v>
      </c>
      <c r="C417" s="10"/>
      <c r="D417" s="8">
        <v>4131</v>
      </c>
      <c r="E417" s="9" t="s">
        <v>5</v>
      </c>
      <c r="F417" s="40">
        <v>18000</v>
      </c>
      <c r="G417" s="40">
        <v>12892.26</v>
      </c>
      <c r="H417" s="61">
        <f t="shared" si="11"/>
        <v>71.62366666666667</v>
      </c>
    </row>
    <row r="418" spans="1:8" ht="27" customHeight="1">
      <c r="A418" s="88"/>
      <c r="B418" s="1">
        <v>820</v>
      </c>
      <c r="C418" s="87"/>
      <c r="D418" s="91">
        <v>4132</v>
      </c>
      <c r="E418" s="9" t="s">
        <v>9</v>
      </c>
      <c r="F418" s="40">
        <v>7000</v>
      </c>
      <c r="G418" s="40">
        <v>4083.6</v>
      </c>
      <c r="H418" s="61">
        <f t="shared" si="11"/>
        <v>58.33714285714285</v>
      </c>
    </row>
    <row r="419" spans="1:8" ht="27" customHeight="1">
      <c r="A419" s="88"/>
      <c r="B419" s="1">
        <v>820</v>
      </c>
      <c r="C419" s="87"/>
      <c r="D419" s="8">
        <v>4135</v>
      </c>
      <c r="E419" s="9" t="s">
        <v>118</v>
      </c>
      <c r="F419" s="40">
        <v>3500</v>
      </c>
      <c r="G419" s="40">
        <v>3241.84</v>
      </c>
      <c r="H419" s="61">
        <f t="shared" si="11"/>
        <v>92.62400000000001</v>
      </c>
    </row>
    <row r="420" spans="1:8" ht="27" customHeight="1">
      <c r="A420" s="88"/>
      <c r="B420" s="1">
        <v>820</v>
      </c>
      <c r="C420" s="104"/>
      <c r="D420" s="107">
        <v>4139</v>
      </c>
      <c r="E420" s="9" t="s">
        <v>75</v>
      </c>
      <c r="F420" s="40">
        <v>90000</v>
      </c>
      <c r="G420" s="40">
        <v>82517.72</v>
      </c>
      <c r="H420" s="61">
        <f t="shared" si="11"/>
        <v>91.68635555555555</v>
      </c>
    </row>
    <row r="421" spans="1:8" ht="27" customHeight="1" thickBot="1">
      <c r="A421" s="88"/>
      <c r="B421" s="35"/>
      <c r="C421" s="27">
        <v>413</v>
      </c>
      <c r="D421" s="17"/>
      <c r="E421" s="123" t="s">
        <v>2</v>
      </c>
      <c r="F421" s="53">
        <f>F417+F418+F419+F420</f>
        <v>118500</v>
      </c>
      <c r="G421" s="53">
        <f>G417+G418+G419+G420</f>
        <v>102735.42</v>
      </c>
      <c r="H421" s="65">
        <f t="shared" si="11"/>
        <v>86.69655696202531</v>
      </c>
    </row>
    <row r="422" spans="1:8" ht="33" customHeight="1" thickBot="1" thickTop="1">
      <c r="A422" s="344" t="s">
        <v>44</v>
      </c>
      <c r="B422" s="345"/>
      <c r="C422" s="345"/>
      <c r="D422" s="345"/>
      <c r="E422" s="346"/>
      <c r="F422" s="212">
        <f>F421+F416+F413</f>
        <v>574700</v>
      </c>
      <c r="G422" s="212">
        <f>G421+G416+G413</f>
        <v>554773.88</v>
      </c>
      <c r="H422" s="209">
        <f t="shared" si="11"/>
        <v>96.5327788411345</v>
      </c>
    </row>
    <row r="423" spans="1:8" ht="33" customHeight="1" thickBot="1">
      <c r="A423" s="224">
        <v>15</v>
      </c>
      <c r="B423" s="347" t="s">
        <v>103</v>
      </c>
      <c r="C423" s="348"/>
      <c r="D423" s="348"/>
      <c r="E423" s="348"/>
      <c r="F423" s="348"/>
      <c r="G423" s="237"/>
      <c r="H423" s="232"/>
    </row>
    <row r="424" spans="1:8" ht="27" customHeight="1">
      <c r="A424" s="88"/>
      <c r="B424" s="18">
        <v>820</v>
      </c>
      <c r="C424" s="87"/>
      <c r="D424" s="33">
        <v>4111</v>
      </c>
      <c r="E424" s="32" t="s">
        <v>79</v>
      </c>
      <c r="F424" s="300">
        <v>234500</v>
      </c>
      <c r="G424" s="304">
        <v>234072.49</v>
      </c>
      <c r="H424" s="61">
        <f t="shared" si="11"/>
        <v>99.81769296375266</v>
      </c>
    </row>
    <row r="425" spans="1:8" ht="27" customHeight="1">
      <c r="A425" s="88"/>
      <c r="B425" s="18">
        <v>820</v>
      </c>
      <c r="C425" s="87"/>
      <c r="D425" s="8">
        <v>4112</v>
      </c>
      <c r="E425" s="9" t="s">
        <v>70</v>
      </c>
      <c r="F425" s="301">
        <v>32000</v>
      </c>
      <c r="G425" s="305">
        <v>31441.86</v>
      </c>
      <c r="H425" s="61">
        <f t="shared" si="11"/>
        <v>98.2558125</v>
      </c>
    </row>
    <row r="426" spans="1:8" ht="27" customHeight="1">
      <c r="A426" s="88"/>
      <c r="B426" s="18">
        <v>820</v>
      </c>
      <c r="C426" s="87"/>
      <c r="D426" s="8">
        <v>4113</v>
      </c>
      <c r="E426" s="94" t="s">
        <v>112</v>
      </c>
      <c r="F426" s="302">
        <v>85000</v>
      </c>
      <c r="G426" s="297">
        <v>83844.82</v>
      </c>
      <c r="H426" s="61">
        <f t="shared" si="11"/>
        <v>98.64096470588237</v>
      </c>
    </row>
    <row r="427" spans="1:8" ht="27" customHeight="1">
      <c r="A427" s="88"/>
      <c r="B427" s="18">
        <v>820</v>
      </c>
      <c r="C427" s="87"/>
      <c r="D427" s="35">
        <v>4114</v>
      </c>
      <c r="E427" s="87" t="s">
        <v>113</v>
      </c>
      <c r="F427" s="300">
        <v>38500</v>
      </c>
      <c r="G427" s="306">
        <v>37368.84</v>
      </c>
      <c r="H427" s="61">
        <f t="shared" si="11"/>
        <v>97.06192207792206</v>
      </c>
    </row>
    <row r="428" spans="1:8" ht="27" customHeight="1">
      <c r="A428" s="88"/>
      <c r="B428" s="18">
        <v>820</v>
      </c>
      <c r="C428" s="87"/>
      <c r="D428" s="8">
        <v>4115</v>
      </c>
      <c r="E428" s="9" t="s">
        <v>63</v>
      </c>
      <c r="F428" s="300">
        <v>5500</v>
      </c>
      <c r="G428" s="306">
        <v>4718.13</v>
      </c>
      <c r="H428" s="61">
        <f t="shared" si="11"/>
        <v>85.78418181818182</v>
      </c>
    </row>
    <row r="429" spans="1:8" ht="27" customHeight="1">
      <c r="A429" s="88"/>
      <c r="B429" s="35"/>
      <c r="C429" s="10">
        <v>411</v>
      </c>
      <c r="D429" s="21"/>
      <c r="E429" s="2" t="s">
        <v>0</v>
      </c>
      <c r="F429" s="293">
        <f>F424+F425+F426+F427+F428</f>
        <v>395500</v>
      </c>
      <c r="G429" s="307">
        <f>G424+G425+G426+G427+G428</f>
        <v>391446.14</v>
      </c>
      <c r="H429" s="228">
        <f t="shared" si="11"/>
        <v>98.97500379266752</v>
      </c>
    </row>
    <row r="430" spans="1:8" ht="27" customHeight="1">
      <c r="A430" s="88"/>
      <c r="B430" s="18">
        <v>820</v>
      </c>
      <c r="C430" s="87"/>
      <c r="D430" s="8">
        <v>4125</v>
      </c>
      <c r="E430" s="9" t="s">
        <v>72</v>
      </c>
      <c r="F430" s="302">
        <v>20300</v>
      </c>
      <c r="G430" s="297">
        <v>19842.62</v>
      </c>
      <c r="H430" s="61">
        <f t="shared" si="11"/>
        <v>97.74689655172413</v>
      </c>
    </row>
    <row r="431" spans="1:8" ht="27" customHeight="1">
      <c r="A431" s="88"/>
      <c r="B431" s="22">
        <v>820</v>
      </c>
      <c r="C431" s="87"/>
      <c r="D431" s="91">
        <v>4129</v>
      </c>
      <c r="E431" s="92" t="s">
        <v>140</v>
      </c>
      <c r="F431" s="302">
        <v>9200</v>
      </c>
      <c r="G431" s="297">
        <v>8904.56</v>
      </c>
      <c r="H431" s="61">
        <f t="shared" si="11"/>
        <v>96.7886956521739</v>
      </c>
    </row>
    <row r="432" spans="1:8" ht="27" customHeight="1">
      <c r="A432" s="88"/>
      <c r="B432" s="8"/>
      <c r="C432" s="10">
        <v>412</v>
      </c>
      <c r="D432" s="21"/>
      <c r="E432" s="28" t="s">
        <v>4</v>
      </c>
      <c r="F432" s="291">
        <f>F430+F431</f>
        <v>29500</v>
      </c>
      <c r="G432" s="292">
        <f>G430+G431</f>
        <v>28747.18</v>
      </c>
      <c r="H432" s="228">
        <f t="shared" si="11"/>
        <v>97.44806779661018</v>
      </c>
    </row>
    <row r="433" spans="1:8" ht="27" customHeight="1">
      <c r="A433" s="88"/>
      <c r="B433" s="18">
        <v>820</v>
      </c>
      <c r="C433" s="10"/>
      <c r="D433" s="33">
        <v>4131</v>
      </c>
      <c r="E433" s="32" t="s">
        <v>5</v>
      </c>
      <c r="F433" s="300">
        <v>11000</v>
      </c>
      <c r="G433" s="306">
        <v>11201.63</v>
      </c>
      <c r="H433" s="61">
        <f t="shared" si="11"/>
        <v>101.833</v>
      </c>
    </row>
    <row r="434" spans="1:8" ht="27" customHeight="1">
      <c r="A434" s="88"/>
      <c r="B434" s="1">
        <v>820</v>
      </c>
      <c r="C434" s="87"/>
      <c r="D434" s="91">
        <v>4132</v>
      </c>
      <c r="E434" s="9" t="s">
        <v>9</v>
      </c>
      <c r="F434" s="300">
        <v>500</v>
      </c>
      <c r="G434" s="306">
        <v>459</v>
      </c>
      <c r="H434" s="61">
        <f t="shared" si="11"/>
        <v>91.8</v>
      </c>
    </row>
    <row r="435" spans="1:8" ht="27" customHeight="1">
      <c r="A435" s="88"/>
      <c r="B435" s="1">
        <v>435</v>
      </c>
      <c r="C435" s="87"/>
      <c r="D435" s="8">
        <v>4134</v>
      </c>
      <c r="E435" s="9" t="s">
        <v>26</v>
      </c>
      <c r="F435" s="300">
        <v>19000</v>
      </c>
      <c r="G435" s="306">
        <v>17037.08</v>
      </c>
      <c r="H435" s="61">
        <f t="shared" si="11"/>
        <v>89.66884210526317</v>
      </c>
    </row>
    <row r="436" spans="1:8" ht="27" customHeight="1">
      <c r="A436" s="88"/>
      <c r="B436" s="1">
        <v>820</v>
      </c>
      <c r="C436" s="87"/>
      <c r="D436" s="8">
        <v>4135</v>
      </c>
      <c r="E436" s="9" t="s">
        <v>118</v>
      </c>
      <c r="F436" s="300">
        <v>3800</v>
      </c>
      <c r="G436" s="306">
        <v>4012.44</v>
      </c>
      <c r="H436" s="61">
        <f t="shared" si="11"/>
        <v>105.59052631578948</v>
      </c>
    </row>
    <row r="437" spans="1:8" ht="27" customHeight="1">
      <c r="A437" s="88"/>
      <c r="B437" s="1">
        <v>820</v>
      </c>
      <c r="C437" s="104"/>
      <c r="D437" s="107">
        <v>4139</v>
      </c>
      <c r="E437" s="9" t="s">
        <v>75</v>
      </c>
      <c r="F437" s="303">
        <v>60000</v>
      </c>
      <c r="G437" s="308">
        <v>52056.37</v>
      </c>
      <c r="H437" s="61">
        <f t="shared" si="11"/>
        <v>86.76061666666666</v>
      </c>
    </row>
    <row r="438" spans="1:8" ht="27" customHeight="1">
      <c r="A438" s="88"/>
      <c r="B438" s="1"/>
      <c r="C438" s="314">
        <v>413</v>
      </c>
      <c r="D438" s="28"/>
      <c r="E438" s="119" t="s">
        <v>2</v>
      </c>
      <c r="F438" s="291">
        <f>F433+F434+F435+F436+F437</f>
        <v>94300</v>
      </c>
      <c r="G438" s="292">
        <f>G433+G434+G435+G436+G437</f>
        <v>84766.52</v>
      </c>
      <c r="H438" s="228">
        <f t="shared" si="11"/>
        <v>89.89026511134676</v>
      </c>
    </row>
    <row r="439" spans="1:8" ht="27" customHeight="1">
      <c r="A439" s="88"/>
      <c r="B439" s="18">
        <v>412</v>
      </c>
      <c r="C439" s="132"/>
      <c r="D439" s="33">
        <v>4181</v>
      </c>
      <c r="E439" s="46" t="s">
        <v>93</v>
      </c>
      <c r="F439" s="320">
        <v>8500</v>
      </c>
      <c r="G439" s="323">
        <v>8319.74</v>
      </c>
      <c r="H439" s="324">
        <f>G439/F439*100</f>
        <v>97.87929411764705</v>
      </c>
    </row>
    <row r="440" spans="1:8" ht="27" customHeight="1" thickBot="1">
      <c r="A440" s="88"/>
      <c r="B440" s="315"/>
      <c r="C440" s="43">
        <v>418</v>
      </c>
      <c r="D440" s="48"/>
      <c r="E440" s="17" t="s">
        <v>126</v>
      </c>
      <c r="F440" s="293">
        <f>F439</f>
        <v>8500</v>
      </c>
      <c r="G440" s="307">
        <f>G439</f>
        <v>8319.74</v>
      </c>
      <c r="H440" s="318">
        <f>G440/F440*100</f>
        <v>97.87929411764705</v>
      </c>
    </row>
    <row r="441" spans="1:8" ht="30" customHeight="1" thickBot="1" thickTop="1">
      <c r="A441" s="344" t="s">
        <v>45</v>
      </c>
      <c r="B441" s="360"/>
      <c r="C441" s="345"/>
      <c r="D441" s="345"/>
      <c r="E441" s="346"/>
      <c r="F441" s="214">
        <f>F438+F432+F429+F440</f>
        <v>527800</v>
      </c>
      <c r="G441" s="214">
        <f>G438+G432+G429+G440</f>
        <v>513279.58</v>
      </c>
      <c r="H441" s="325">
        <f>G441/F441*100</f>
        <v>97.2488783630163</v>
      </c>
    </row>
    <row r="442" spans="1:8" ht="30" customHeight="1" thickBot="1">
      <c r="A442" s="103"/>
      <c r="B442" s="103"/>
      <c r="C442" s="103"/>
      <c r="D442" s="103"/>
      <c r="E442" s="103"/>
      <c r="F442" s="59"/>
      <c r="G442" s="59"/>
      <c r="H442" s="319"/>
    </row>
    <row r="443" spans="1:8" ht="17.25" customHeight="1">
      <c r="A443" s="11" t="s">
        <v>56</v>
      </c>
      <c r="B443" s="12" t="s">
        <v>58</v>
      </c>
      <c r="C443" s="11" t="s">
        <v>30</v>
      </c>
      <c r="D443" s="13" t="s">
        <v>30</v>
      </c>
      <c r="E443" s="5" t="s">
        <v>55</v>
      </c>
      <c r="F443" s="147" t="s">
        <v>164</v>
      </c>
      <c r="G443" s="352" t="s">
        <v>179</v>
      </c>
      <c r="H443" s="341" t="s">
        <v>162</v>
      </c>
    </row>
    <row r="444" spans="1:8" ht="15" customHeight="1" thickBot="1">
      <c r="A444" s="14" t="s">
        <v>57</v>
      </c>
      <c r="B444" s="67" t="s">
        <v>57</v>
      </c>
      <c r="C444" s="66" t="s">
        <v>57</v>
      </c>
      <c r="D444" s="2" t="s">
        <v>57</v>
      </c>
      <c r="E444" s="68"/>
      <c r="F444" s="148">
        <v>2012</v>
      </c>
      <c r="G444" s="353"/>
      <c r="H444" s="342"/>
    </row>
    <row r="445" spans="1:8" ht="34.5" customHeight="1" thickBot="1">
      <c r="A445" s="227">
        <v>16</v>
      </c>
      <c r="B445" s="347" t="s">
        <v>138</v>
      </c>
      <c r="C445" s="348"/>
      <c r="D445" s="348"/>
      <c r="E445" s="348"/>
      <c r="F445" s="348"/>
      <c r="G445" s="225"/>
      <c r="H445" s="232"/>
    </row>
    <row r="446" spans="1:8" ht="27.75" customHeight="1">
      <c r="A446" s="88"/>
      <c r="B446" s="18">
        <v>820</v>
      </c>
      <c r="C446" s="87"/>
      <c r="D446" s="33">
        <v>4111</v>
      </c>
      <c r="E446" s="32" t="s">
        <v>79</v>
      </c>
      <c r="F446" s="61">
        <v>58500</v>
      </c>
      <c r="G446" s="61">
        <v>58817.21</v>
      </c>
      <c r="H446" s="61">
        <f t="shared" si="11"/>
        <v>100.54223931623932</v>
      </c>
    </row>
    <row r="447" spans="1:8" ht="27.75" customHeight="1">
      <c r="A447" s="88"/>
      <c r="B447" s="18">
        <v>820</v>
      </c>
      <c r="C447" s="87"/>
      <c r="D447" s="8">
        <v>4112</v>
      </c>
      <c r="E447" s="9" t="s">
        <v>70</v>
      </c>
      <c r="F447" s="40">
        <v>8100</v>
      </c>
      <c r="G447" s="40">
        <v>7768.74</v>
      </c>
      <c r="H447" s="61">
        <f t="shared" si="11"/>
        <v>95.91037037037037</v>
      </c>
    </row>
    <row r="448" spans="1:8" ht="27.75" customHeight="1">
      <c r="A448" s="88"/>
      <c r="B448" s="18">
        <v>820</v>
      </c>
      <c r="C448" s="87"/>
      <c r="D448" s="8">
        <v>4113</v>
      </c>
      <c r="E448" s="9" t="s">
        <v>112</v>
      </c>
      <c r="F448" s="40">
        <v>21000</v>
      </c>
      <c r="G448" s="40">
        <v>20716.53</v>
      </c>
      <c r="H448" s="61">
        <f t="shared" si="11"/>
        <v>98.65014285714285</v>
      </c>
    </row>
    <row r="449" spans="1:8" ht="27.75" customHeight="1">
      <c r="A449" s="88"/>
      <c r="B449" s="18">
        <v>820</v>
      </c>
      <c r="C449" s="87"/>
      <c r="D449" s="8">
        <v>4114</v>
      </c>
      <c r="E449" s="9" t="s">
        <v>113</v>
      </c>
      <c r="F449" s="40">
        <v>9500</v>
      </c>
      <c r="G449" s="40">
        <v>9237.89</v>
      </c>
      <c r="H449" s="61">
        <f t="shared" si="11"/>
        <v>97.24094736842105</v>
      </c>
    </row>
    <row r="450" spans="1:8" ht="27.75" customHeight="1">
      <c r="A450" s="88"/>
      <c r="B450" s="18">
        <v>820</v>
      </c>
      <c r="C450" s="87"/>
      <c r="D450" s="8">
        <v>4115</v>
      </c>
      <c r="E450" s="9" t="s">
        <v>63</v>
      </c>
      <c r="F450" s="40">
        <v>1500</v>
      </c>
      <c r="G450" s="40">
        <v>1165.76</v>
      </c>
      <c r="H450" s="61">
        <f t="shared" si="11"/>
        <v>77.71733333333334</v>
      </c>
    </row>
    <row r="451" spans="1:8" ht="27.75" customHeight="1">
      <c r="A451" s="88"/>
      <c r="B451" s="35"/>
      <c r="C451" s="10">
        <v>411</v>
      </c>
      <c r="D451" s="21"/>
      <c r="E451" s="97" t="s">
        <v>0</v>
      </c>
      <c r="F451" s="52">
        <f>F446+F447+F448+F449+F450</f>
        <v>98600</v>
      </c>
      <c r="G451" s="52">
        <f>G446+G447+G448+G449+G450</f>
        <v>97706.12999999999</v>
      </c>
      <c r="H451" s="228">
        <f t="shared" si="11"/>
        <v>99.09343813387423</v>
      </c>
    </row>
    <row r="452" spans="1:8" ht="27.75" customHeight="1">
      <c r="A452" s="88"/>
      <c r="B452" s="18">
        <v>820</v>
      </c>
      <c r="C452" s="87"/>
      <c r="D452" s="8">
        <v>4125</v>
      </c>
      <c r="E452" s="9" t="s">
        <v>72</v>
      </c>
      <c r="F452" s="40">
        <v>4800</v>
      </c>
      <c r="G452" s="40">
        <v>4508.22</v>
      </c>
      <c r="H452" s="61">
        <f t="shared" si="11"/>
        <v>93.92125</v>
      </c>
    </row>
    <row r="453" spans="1:8" ht="27.75" customHeight="1">
      <c r="A453" s="88"/>
      <c r="B453" s="18">
        <v>820</v>
      </c>
      <c r="C453" s="87"/>
      <c r="D453" s="8">
        <v>4129</v>
      </c>
      <c r="E453" s="9" t="s">
        <v>140</v>
      </c>
      <c r="F453" s="40">
        <v>7800</v>
      </c>
      <c r="G453" s="40">
        <v>7626.58</v>
      </c>
      <c r="H453" s="61">
        <f t="shared" si="11"/>
        <v>97.77666666666667</v>
      </c>
    </row>
    <row r="454" spans="1:8" ht="27.75" customHeight="1">
      <c r="A454" s="88"/>
      <c r="B454" s="35"/>
      <c r="C454" s="10">
        <v>412</v>
      </c>
      <c r="D454" s="21"/>
      <c r="E454" s="28" t="s">
        <v>4</v>
      </c>
      <c r="F454" s="52">
        <f>F452+F453</f>
        <v>12600</v>
      </c>
      <c r="G454" s="52">
        <f>G452+G453</f>
        <v>12134.8</v>
      </c>
      <c r="H454" s="228">
        <f t="shared" si="11"/>
        <v>96.3079365079365</v>
      </c>
    </row>
    <row r="455" spans="1:8" ht="27.75" customHeight="1">
      <c r="A455" s="88"/>
      <c r="B455" s="1">
        <v>820</v>
      </c>
      <c r="C455" s="10"/>
      <c r="D455" s="8">
        <v>4131</v>
      </c>
      <c r="E455" s="9" t="s">
        <v>5</v>
      </c>
      <c r="F455" s="40">
        <v>1000</v>
      </c>
      <c r="G455" s="40">
        <v>777.15</v>
      </c>
      <c r="H455" s="61">
        <f t="shared" si="11"/>
        <v>77.715</v>
      </c>
    </row>
    <row r="456" spans="1:8" ht="27.75" customHeight="1">
      <c r="A456" s="88"/>
      <c r="B456" s="1">
        <v>435</v>
      </c>
      <c r="C456" s="87"/>
      <c r="D456" s="8">
        <v>4134</v>
      </c>
      <c r="E456" s="9" t="s">
        <v>26</v>
      </c>
      <c r="F456" s="40">
        <v>4800</v>
      </c>
      <c r="G456" s="40">
        <v>3850.13</v>
      </c>
      <c r="H456" s="61">
        <f t="shared" si="11"/>
        <v>80.21104166666667</v>
      </c>
    </row>
    <row r="457" spans="1:8" ht="27.75" customHeight="1">
      <c r="A457" s="88"/>
      <c r="B457" s="1">
        <v>820</v>
      </c>
      <c r="C457" s="87"/>
      <c r="D457" s="8">
        <v>4135</v>
      </c>
      <c r="E457" s="9" t="s">
        <v>118</v>
      </c>
      <c r="F457" s="40">
        <v>1000</v>
      </c>
      <c r="G457" s="40">
        <v>752.04</v>
      </c>
      <c r="H457" s="61">
        <f t="shared" si="11"/>
        <v>75.204</v>
      </c>
    </row>
    <row r="458" spans="1:8" ht="27.75" customHeight="1">
      <c r="A458" s="88"/>
      <c r="B458" s="18">
        <v>820</v>
      </c>
      <c r="C458" s="104"/>
      <c r="D458" s="8">
        <v>4139</v>
      </c>
      <c r="E458" s="9" t="s">
        <v>75</v>
      </c>
      <c r="F458" s="40">
        <v>12000</v>
      </c>
      <c r="G458" s="40">
        <v>981.06</v>
      </c>
      <c r="H458" s="61">
        <f t="shared" si="11"/>
        <v>8.1755</v>
      </c>
    </row>
    <row r="459" spans="1:8" ht="27.75" customHeight="1" thickBot="1">
      <c r="A459" s="88"/>
      <c r="B459" s="35"/>
      <c r="C459" s="27">
        <v>413</v>
      </c>
      <c r="D459" s="17"/>
      <c r="E459" s="17" t="s">
        <v>2</v>
      </c>
      <c r="F459" s="53">
        <f>F455+F456+F457+F458</f>
        <v>18800</v>
      </c>
      <c r="G459" s="53">
        <f>G455+G456+G457+G458</f>
        <v>6360.379999999999</v>
      </c>
      <c r="H459" s="65">
        <f t="shared" si="11"/>
        <v>33.8318085106383</v>
      </c>
    </row>
    <row r="460" spans="1:8" ht="27.75" customHeight="1" thickBot="1" thickTop="1">
      <c r="A460" s="344" t="s">
        <v>23</v>
      </c>
      <c r="B460" s="345"/>
      <c r="C460" s="345"/>
      <c r="D460" s="345"/>
      <c r="E460" s="346"/>
      <c r="F460" s="206">
        <f>F459+F454+F451</f>
        <v>130000</v>
      </c>
      <c r="G460" s="206">
        <f>G459+G454+G451</f>
        <v>116201.31</v>
      </c>
      <c r="H460" s="209">
        <f aca="true" t="shared" si="12" ref="H460:H479">G460/F460*100</f>
        <v>89.38562307692307</v>
      </c>
    </row>
    <row r="461" spans="1:8" ht="31.5" customHeight="1" thickBot="1">
      <c r="A461" s="224">
        <v>17</v>
      </c>
      <c r="B461" s="347" t="s">
        <v>139</v>
      </c>
      <c r="C461" s="348"/>
      <c r="D461" s="348"/>
      <c r="E461" s="348"/>
      <c r="F461" s="348"/>
      <c r="G461" s="225"/>
      <c r="H461" s="232"/>
    </row>
    <row r="462" spans="1:8" ht="27.75" customHeight="1">
      <c r="A462" s="88"/>
      <c r="B462" s="18">
        <v>820</v>
      </c>
      <c r="C462" s="87"/>
      <c r="D462" s="33">
        <v>4111</v>
      </c>
      <c r="E462" s="32" t="s">
        <v>79</v>
      </c>
      <c r="F462" s="61">
        <v>49000</v>
      </c>
      <c r="G462" s="61">
        <v>48248.48</v>
      </c>
      <c r="H462" s="61">
        <f t="shared" si="12"/>
        <v>98.46628571428572</v>
      </c>
    </row>
    <row r="463" spans="1:8" ht="27.75" customHeight="1">
      <c r="A463" s="88"/>
      <c r="B463" s="18">
        <v>820</v>
      </c>
      <c r="C463" s="87"/>
      <c r="D463" s="8">
        <v>4112</v>
      </c>
      <c r="E463" s="9" t="s">
        <v>70</v>
      </c>
      <c r="F463" s="40">
        <v>6900</v>
      </c>
      <c r="G463" s="40">
        <v>6481.13</v>
      </c>
      <c r="H463" s="61">
        <f t="shared" si="12"/>
        <v>93.92942028985507</v>
      </c>
    </row>
    <row r="464" spans="1:8" ht="27.75" customHeight="1">
      <c r="A464" s="88"/>
      <c r="B464" s="18">
        <v>820</v>
      </c>
      <c r="C464" s="87"/>
      <c r="D464" s="8">
        <v>4113</v>
      </c>
      <c r="E464" s="94" t="s">
        <v>112</v>
      </c>
      <c r="F464" s="40">
        <v>17900</v>
      </c>
      <c r="G464" s="40">
        <v>17282.74</v>
      </c>
      <c r="H464" s="61">
        <f t="shared" si="12"/>
        <v>96.55162011173185</v>
      </c>
    </row>
    <row r="465" spans="1:8" ht="27.75" customHeight="1">
      <c r="A465" s="88"/>
      <c r="B465" s="18">
        <v>820</v>
      </c>
      <c r="C465" s="87"/>
      <c r="D465" s="35">
        <v>4114</v>
      </c>
      <c r="E465" s="87" t="s">
        <v>113</v>
      </c>
      <c r="F465" s="40">
        <v>8000</v>
      </c>
      <c r="G465" s="40">
        <v>7778.17</v>
      </c>
      <c r="H465" s="61">
        <f t="shared" si="12"/>
        <v>97.227125</v>
      </c>
    </row>
    <row r="466" spans="1:8" ht="27.75" customHeight="1">
      <c r="A466" s="88"/>
      <c r="B466" s="18">
        <v>820</v>
      </c>
      <c r="C466" s="87"/>
      <c r="D466" s="8">
        <v>4115</v>
      </c>
      <c r="E466" s="9" t="s">
        <v>63</v>
      </c>
      <c r="F466" s="40">
        <v>1100</v>
      </c>
      <c r="G466" s="40">
        <v>972.57</v>
      </c>
      <c r="H466" s="61">
        <f t="shared" si="12"/>
        <v>88.41545454545455</v>
      </c>
    </row>
    <row r="467" spans="1:8" ht="27.75" customHeight="1">
      <c r="A467" s="88"/>
      <c r="B467" s="35"/>
      <c r="C467" s="10">
        <v>411</v>
      </c>
      <c r="D467" s="21"/>
      <c r="E467" s="2" t="s">
        <v>0</v>
      </c>
      <c r="F467" s="65">
        <f>F462+F463+F464+F465+F466</f>
        <v>82900</v>
      </c>
      <c r="G467" s="65">
        <f>G462+G463+G464+G465+G466</f>
        <v>80763.09000000001</v>
      </c>
      <c r="H467" s="228">
        <f t="shared" si="12"/>
        <v>97.42230398069965</v>
      </c>
    </row>
    <row r="468" spans="1:8" ht="27.75" customHeight="1">
      <c r="A468" s="88"/>
      <c r="B468" s="18">
        <v>820</v>
      </c>
      <c r="C468" s="87"/>
      <c r="D468" s="8">
        <v>4125</v>
      </c>
      <c r="E468" s="9" t="s">
        <v>72</v>
      </c>
      <c r="F468" s="40">
        <v>3550</v>
      </c>
      <c r="G468" s="40">
        <v>3469.64</v>
      </c>
      <c r="H468" s="61">
        <f t="shared" si="12"/>
        <v>97.73633802816902</v>
      </c>
    </row>
    <row r="469" spans="1:8" ht="27.75" customHeight="1">
      <c r="A469" s="88"/>
      <c r="B469" s="18">
        <v>820</v>
      </c>
      <c r="C469" s="87"/>
      <c r="D469" s="8">
        <v>4129</v>
      </c>
      <c r="E469" s="9" t="s">
        <v>140</v>
      </c>
      <c r="F469" s="40">
        <v>9250</v>
      </c>
      <c r="G469" s="40">
        <v>9147.79</v>
      </c>
      <c r="H469" s="61">
        <f t="shared" si="12"/>
        <v>98.89502702702704</v>
      </c>
    </row>
    <row r="470" spans="1:8" ht="27.75" customHeight="1">
      <c r="A470" s="88"/>
      <c r="B470" s="8"/>
      <c r="C470" s="10">
        <v>412</v>
      </c>
      <c r="D470" s="21"/>
      <c r="E470" s="28" t="s">
        <v>4</v>
      </c>
      <c r="F470" s="65">
        <f>F468+F469</f>
        <v>12800</v>
      </c>
      <c r="G470" s="65">
        <f>G468+G469</f>
        <v>12617.43</v>
      </c>
      <c r="H470" s="228">
        <f t="shared" si="12"/>
        <v>98.573671875</v>
      </c>
    </row>
    <row r="471" spans="1:8" ht="27.75" customHeight="1">
      <c r="A471" s="88"/>
      <c r="B471" s="18">
        <v>820</v>
      </c>
      <c r="C471" s="10"/>
      <c r="D471" s="8">
        <v>4131</v>
      </c>
      <c r="E471" s="9" t="s">
        <v>5</v>
      </c>
      <c r="F471" s="40">
        <v>2000</v>
      </c>
      <c r="G471" s="40">
        <v>1305.68</v>
      </c>
      <c r="H471" s="61">
        <f t="shared" si="12"/>
        <v>65.284</v>
      </c>
    </row>
    <row r="472" spans="1:8" ht="27.75" customHeight="1">
      <c r="A472" s="88"/>
      <c r="B472" s="1">
        <v>435</v>
      </c>
      <c r="C472" s="87"/>
      <c r="D472" s="8">
        <v>4134</v>
      </c>
      <c r="E472" s="9" t="s">
        <v>26</v>
      </c>
      <c r="F472" s="40">
        <v>4500</v>
      </c>
      <c r="G472" s="40">
        <v>6232.08</v>
      </c>
      <c r="H472" s="61">
        <f t="shared" si="12"/>
        <v>138.49066666666667</v>
      </c>
    </row>
    <row r="473" spans="1:8" ht="27.75" customHeight="1">
      <c r="A473" s="88"/>
      <c r="B473" s="1">
        <v>820</v>
      </c>
      <c r="C473" s="87"/>
      <c r="D473" s="8">
        <v>4135</v>
      </c>
      <c r="E473" s="9" t="s">
        <v>118</v>
      </c>
      <c r="F473" s="40">
        <v>1000</v>
      </c>
      <c r="G473" s="40">
        <v>947.22</v>
      </c>
      <c r="H473" s="61">
        <f t="shared" si="12"/>
        <v>94.72200000000001</v>
      </c>
    </row>
    <row r="474" spans="1:8" ht="27.75" customHeight="1">
      <c r="A474" s="88"/>
      <c r="B474" s="18">
        <v>820</v>
      </c>
      <c r="C474" s="104"/>
      <c r="D474" s="105">
        <v>4139</v>
      </c>
      <c r="E474" s="9" t="s">
        <v>75</v>
      </c>
      <c r="F474" s="40">
        <v>16000</v>
      </c>
      <c r="G474" s="40">
        <v>10041.08</v>
      </c>
      <c r="H474" s="61">
        <f t="shared" si="12"/>
        <v>62.75675</v>
      </c>
    </row>
    <row r="475" spans="1:8" ht="27.75" customHeight="1">
      <c r="A475" s="88"/>
      <c r="B475" s="8"/>
      <c r="C475" s="27">
        <v>413</v>
      </c>
      <c r="D475" s="28"/>
      <c r="E475" s="42" t="s">
        <v>2</v>
      </c>
      <c r="F475" s="53">
        <f>F471+F472+F473+F474</f>
        <v>23500</v>
      </c>
      <c r="G475" s="53">
        <f>G471+G472+G473+G474</f>
        <v>18526.059999999998</v>
      </c>
      <c r="H475" s="292">
        <f t="shared" si="12"/>
        <v>78.83429787234041</v>
      </c>
    </row>
    <row r="476" spans="1:8" ht="27.75" customHeight="1">
      <c r="A476" s="88"/>
      <c r="B476" s="18">
        <v>412</v>
      </c>
      <c r="C476" s="132"/>
      <c r="D476" s="33">
        <v>4181</v>
      </c>
      <c r="E476" s="46" t="s">
        <v>93</v>
      </c>
      <c r="F476" s="326">
        <v>3500</v>
      </c>
      <c r="G476" s="317">
        <v>3095.64</v>
      </c>
      <c r="H476" s="61">
        <f t="shared" si="12"/>
        <v>88.44685714285714</v>
      </c>
    </row>
    <row r="477" spans="1:8" ht="27.75" customHeight="1" thickBot="1">
      <c r="A477" s="88"/>
      <c r="B477" s="82"/>
      <c r="C477" s="43">
        <v>418</v>
      </c>
      <c r="D477" s="48"/>
      <c r="E477" s="17" t="s">
        <v>126</v>
      </c>
      <c r="F477" s="327">
        <f>F476</f>
        <v>3500</v>
      </c>
      <c r="G477" s="77">
        <f>G476</f>
        <v>3095.64</v>
      </c>
      <c r="H477" s="318">
        <f t="shared" si="12"/>
        <v>88.44685714285714</v>
      </c>
    </row>
    <row r="478" spans="1:8" ht="33" customHeight="1" thickBot="1" thickTop="1">
      <c r="A478" s="344" t="s">
        <v>37</v>
      </c>
      <c r="B478" s="345"/>
      <c r="C478" s="345"/>
      <c r="D478" s="345"/>
      <c r="E478" s="346"/>
      <c r="F478" s="316">
        <f>F475+F470+F467+F477</f>
        <v>122700</v>
      </c>
      <c r="G478" s="212">
        <f>G475+G470+G467+G477</f>
        <v>115002.22000000002</v>
      </c>
      <c r="H478" s="209">
        <f t="shared" si="12"/>
        <v>93.72634066829667</v>
      </c>
    </row>
    <row r="479" spans="1:8" ht="6" customHeight="1" hidden="1" thickBot="1">
      <c r="A479" s="127"/>
      <c r="B479" s="128"/>
      <c r="C479" s="128"/>
      <c r="D479" s="128"/>
      <c r="E479" s="128"/>
      <c r="F479" s="77"/>
      <c r="G479" s="77"/>
      <c r="H479" s="61" t="e">
        <f t="shared" si="12"/>
        <v>#DIV/0!</v>
      </c>
    </row>
    <row r="480" spans="1:8" ht="14.25" customHeight="1" thickBot="1">
      <c r="A480" s="103"/>
      <c r="B480" s="41"/>
      <c r="C480" s="41"/>
      <c r="D480" s="41"/>
      <c r="E480" s="41"/>
      <c r="F480" s="59"/>
      <c r="G480" s="59"/>
      <c r="H480" s="197"/>
    </row>
    <row r="481" spans="1:8" ht="21.75" customHeight="1">
      <c r="A481" s="11" t="s">
        <v>56</v>
      </c>
      <c r="B481" s="12" t="s">
        <v>58</v>
      </c>
      <c r="C481" s="11" t="s">
        <v>30</v>
      </c>
      <c r="D481" s="13" t="s">
        <v>30</v>
      </c>
      <c r="E481" s="5" t="s">
        <v>55</v>
      </c>
      <c r="F481" s="147" t="s">
        <v>164</v>
      </c>
      <c r="G481" s="352" t="s">
        <v>179</v>
      </c>
      <c r="H481" s="341" t="s">
        <v>162</v>
      </c>
    </row>
    <row r="482" spans="1:10" ht="19.5" customHeight="1" thickBot="1">
      <c r="A482" s="14" t="s">
        <v>57</v>
      </c>
      <c r="B482" s="67" t="s">
        <v>57</v>
      </c>
      <c r="C482" s="66" t="s">
        <v>57</v>
      </c>
      <c r="D482" s="2" t="s">
        <v>57</v>
      </c>
      <c r="E482" s="68"/>
      <c r="F482" s="148">
        <v>2012</v>
      </c>
      <c r="G482" s="353"/>
      <c r="H482" s="392"/>
      <c r="J482" s="230"/>
    </row>
    <row r="483" spans="1:8" ht="41.25" customHeight="1" thickBot="1">
      <c r="A483" s="224">
        <v>18</v>
      </c>
      <c r="B483" s="347" t="s">
        <v>91</v>
      </c>
      <c r="C483" s="348"/>
      <c r="D483" s="348"/>
      <c r="E483" s="348"/>
      <c r="F483" s="348"/>
      <c r="G483" s="225"/>
      <c r="H483" s="232"/>
    </row>
    <row r="484" spans="1:8" ht="24.75" customHeight="1">
      <c r="A484" s="88"/>
      <c r="B484" s="18">
        <v>111</v>
      </c>
      <c r="C484" s="87"/>
      <c r="D484" s="33">
        <v>4111</v>
      </c>
      <c r="E484" s="32" t="s">
        <v>79</v>
      </c>
      <c r="F484" s="126">
        <v>338500</v>
      </c>
      <c r="G484" s="126">
        <v>337401.82</v>
      </c>
      <c r="H484" s="61">
        <f aca="true" t="shared" si="13" ref="H484:H535">G484/F484*100</f>
        <v>99.67557459379616</v>
      </c>
    </row>
    <row r="485" spans="1:8" ht="24.75" customHeight="1">
      <c r="A485" s="88"/>
      <c r="B485" s="1">
        <v>111</v>
      </c>
      <c r="C485" s="87"/>
      <c r="D485" s="8">
        <v>4112</v>
      </c>
      <c r="E485" s="9" t="s">
        <v>70</v>
      </c>
      <c r="F485" s="129">
        <v>45800</v>
      </c>
      <c r="G485" s="129">
        <v>45425.4</v>
      </c>
      <c r="H485" s="61">
        <f t="shared" si="13"/>
        <v>99.18209606986899</v>
      </c>
    </row>
    <row r="486" spans="1:8" ht="24.75" customHeight="1">
      <c r="A486" s="88"/>
      <c r="B486" s="15">
        <v>111</v>
      </c>
      <c r="C486" s="87"/>
      <c r="D486" s="8">
        <v>4113</v>
      </c>
      <c r="E486" s="94" t="s">
        <v>112</v>
      </c>
      <c r="F486" s="80">
        <v>121500</v>
      </c>
      <c r="G486" s="80">
        <v>121136.09</v>
      </c>
      <c r="H486" s="61">
        <f t="shared" si="13"/>
        <v>99.70048559670781</v>
      </c>
    </row>
    <row r="487" spans="1:8" ht="24.75" customHeight="1">
      <c r="A487" s="88"/>
      <c r="B487" s="15">
        <v>111</v>
      </c>
      <c r="C487" s="87"/>
      <c r="D487" s="35">
        <v>4114</v>
      </c>
      <c r="E487" s="9" t="s">
        <v>113</v>
      </c>
      <c r="F487" s="126">
        <v>58000</v>
      </c>
      <c r="G487" s="126">
        <v>57347.28</v>
      </c>
      <c r="H487" s="61">
        <f t="shared" si="13"/>
        <v>98.87462068965517</v>
      </c>
    </row>
    <row r="488" spans="1:8" ht="24.75" customHeight="1">
      <c r="A488" s="88"/>
      <c r="B488" s="1">
        <v>111</v>
      </c>
      <c r="C488" s="87"/>
      <c r="D488" s="8">
        <v>4115</v>
      </c>
      <c r="E488" s="9" t="s">
        <v>63</v>
      </c>
      <c r="F488" s="126">
        <v>7100</v>
      </c>
      <c r="G488" s="126">
        <v>6816.22</v>
      </c>
      <c r="H488" s="61">
        <f t="shared" si="13"/>
        <v>96.0030985915493</v>
      </c>
    </row>
    <row r="489" spans="1:8" ht="30" customHeight="1">
      <c r="A489" s="88"/>
      <c r="B489" s="35"/>
      <c r="C489" s="10">
        <v>411</v>
      </c>
      <c r="D489" s="21"/>
      <c r="E489" s="2" t="s">
        <v>0</v>
      </c>
      <c r="F489" s="52">
        <f>F484+F485+F486+F487+F488</f>
        <v>570900</v>
      </c>
      <c r="G489" s="52">
        <f>G484+G485+G486+G487+G488</f>
        <v>568126.81</v>
      </c>
      <c r="H489" s="228">
        <f t="shared" si="13"/>
        <v>99.51424242424244</v>
      </c>
    </row>
    <row r="490" spans="1:8" ht="30.75" customHeight="1">
      <c r="A490" s="88"/>
      <c r="B490" s="1">
        <v>111</v>
      </c>
      <c r="C490" s="87"/>
      <c r="D490" s="8">
        <v>4125</v>
      </c>
      <c r="E490" s="9" t="s">
        <v>72</v>
      </c>
      <c r="F490" s="80">
        <v>38200</v>
      </c>
      <c r="G490" s="80">
        <v>38076.38</v>
      </c>
      <c r="H490" s="61">
        <f t="shared" si="13"/>
        <v>99.67638743455497</v>
      </c>
    </row>
    <row r="491" spans="1:8" ht="30" customHeight="1">
      <c r="A491" s="88"/>
      <c r="B491" s="1">
        <v>111</v>
      </c>
      <c r="C491" s="87"/>
      <c r="D491" s="8">
        <v>4129</v>
      </c>
      <c r="E491" s="9" t="s">
        <v>73</v>
      </c>
      <c r="F491" s="80">
        <v>500</v>
      </c>
      <c r="G491" s="80">
        <v>0</v>
      </c>
      <c r="H491" s="61">
        <f t="shared" si="13"/>
        <v>0</v>
      </c>
    </row>
    <row r="492" spans="1:8" ht="30" customHeight="1">
      <c r="A492" s="88"/>
      <c r="B492" s="91"/>
      <c r="C492" s="10">
        <v>412</v>
      </c>
      <c r="D492" s="21"/>
      <c r="E492" s="28" t="s">
        <v>4</v>
      </c>
      <c r="F492" s="52">
        <f>F490+F491</f>
        <v>38700</v>
      </c>
      <c r="G492" s="52">
        <f>G490+G491</f>
        <v>38076.38</v>
      </c>
      <c r="H492" s="228">
        <f t="shared" si="13"/>
        <v>98.3885788113695</v>
      </c>
    </row>
    <row r="493" spans="1:8" ht="24.75" customHeight="1">
      <c r="A493" s="88"/>
      <c r="B493" s="1">
        <v>111</v>
      </c>
      <c r="C493" s="104"/>
      <c r="D493" s="8">
        <v>4131</v>
      </c>
      <c r="E493" s="9" t="s">
        <v>5</v>
      </c>
      <c r="F493" s="80">
        <v>4000</v>
      </c>
      <c r="G493" s="80">
        <v>3763.73</v>
      </c>
      <c r="H493" s="61">
        <f t="shared" si="13"/>
        <v>94.09325</v>
      </c>
    </row>
    <row r="494" spans="1:8" ht="24.75" customHeight="1">
      <c r="A494" s="88"/>
      <c r="B494" s="1">
        <v>111</v>
      </c>
      <c r="C494" s="104"/>
      <c r="D494" s="91">
        <v>4132</v>
      </c>
      <c r="E494" s="9" t="s">
        <v>9</v>
      </c>
      <c r="F494" s="80">
        <v>500</v>
      </c>
      <c r="G494" s="80">
        <v>99</v>
      </c>
      <c r="H494" s="61">
        <f t="shared" si="13"/>
        <v>19.8</v>
      </c>
    </row>
    <row r="495" spans="1:8" ht="24.75" customHeight="1">
      <c r="A495" s="88"/>
      <c r="B495" s="1">
        <v>111</v>
      </c>
      <c r="C495" s="104"/>
      <c r="D495" s="8">
        <v>4135</v>
      </c>
      <c r="E495" s="9" t="s">
        <v>118</v>
      </c>
      <c r="F495" s="80">
        <v>4000</v>
      </c>
      <c r="G495" s="80">
        <v>3978.38</v>
      </c>
      <c r="H495" s="61">
        <f t="shared" si="13"/>
        <v>99.4595</v>
      </c>
    </row>
    <row r="496" spans="1:8" ht="24.75" customHeight="1">
      <c r="A496" s="88"/>
      <c r="B496" s="1">
        <v>111</v>
      </c>
      <c r="C496" s="104"/>
      <c r="D496" s="8">
        <v>4139</v>
      </c>
      <c r="E496" s="32" t="s">
        <v>75</v>
      </c>
      <c r="F496" s="130">
        <v>3500</v>
      </c>
      <c r="G496" s="130">
        <v>12714.85</v>
      </c>
      <c r="H496" s="61">
        <f t="shared" si="13"/>
        <v>363.2814285714286</v>
      </c>
    </row>
    <row r="497" spans="1:8" ht="31.5" customHeight="1" thickBot="1">
      <c r="A497" s="88"/>
      <c r="B497" s="1"/>
      <c r="C497" s="43">
        <v>413</v>
      </c>
      <c r="D497" s="31"/>
      <c r="E497" s="28" t="s">
        <v>2</v>
      </c>
      <c r="F497" s="52">
        <f>F493+F494+F495+F496</f>
        <v>12000</v>
      </c>
      <c r="G497" s="52">
        <f>G493+G494+G495+G496</f>
        <v>20555.96</v>
      </c>
      <c r="H497" s="65">
        <f t="shared" si="13"/>
        <v>171.29966666666664</v>
      </c>
    </row>
    <row r="498" spans="1:8" ht="40.5" customHeight="1" thickBot="1" thickTop="1">
      <c r="A498" s="344" t="s">
        <v>24</v>
      </c>
      <c r="B498" s="345"/>
      <c r="C498" s="345"/>
      <c r="D498" s="345"/>
      <c r="E498" s="346"/>
      <c r="F498" s="206">
        <f>F497+F492+F489</f>
        <v>621600</v>
      </c>
      <c r="G498" s="206">
        <f>G497+G492+G489</f>
        <v>626759.15</v>
      </c>
      <c r="H498" s="209">
        <f t="shared" si="13"/>
        <v>100.82997908622909</v>
      </c>
    </row>
    <row r="499" spans="1:8" ht="50.25" customHeight="1" thickBot="1">
      <c r="A499" s="224">
        <v>19</v>
      </c>
      <c r="B499" s="347" t="s">
        <v>149</v>
      </c>
      <c r="C499" s="348"/>
      <c r="D499" s="348"/>
      <c r="E499" s="348"/>
      <c r="F499" s="348"/>
      <c r="G499" s="225"/>
      <c r="H499" s="232"/>
    </row>
    <row r="500" spans="1:8" ht="25.5" customHeight="1">
      <c r="A500" s="88"/>
      <c r="B500" s="18">
        <v>650</v>
      </c>
      <c r="C500" s="87"/>
      <c r="D500" s="33">
        <v>4111</v>
      </c>
      <c r="E500" s="32" t="s">
        <v>79</v>
      </c>
      <c r="F500" s="61">
        <v>324500</v>
      </c>
      <c r="G500" s="61">
        <v>322594.56</v>
      </c>
      <c r="H500" s="61">
        <f t="shared" si="13"/>
        <v>99.41280739599384</v>
      </c>
    </row>
    <row r="501" spans="1:8" ht="25.5" customHeight="1">
      <c r="A501" s="88"/>
      <c r="B501" s="1">
        <v>650</v>
      </c>
      <c r="C501" s="87"/>
      <c r="D501" s="8">
        <v>4112</v>
      </c>
      <c r="E501" s="9" t="s">
        <v>70</v>
      </c>
      <c r="F501" s="60">
        <v>44000</v>
      </c>
      <c r="G501" s="60">
        <v>43308.56</v>
      </c>
      <c r="H501" s="61">
        <f t="shared" si="13"/>
        <v>98.42854545454544</v>
      </c>
    </row>
    <row r="502" spans="1:8" ht="25.5" customHeight="1">
      <c r="A502" s="88"/>
      <c r="B502" s="1">
        <v>650</v>
      </c>
      <c r="C502" s="87"/>
      <c r="D502" s="8">
        <v>4113</v>
      </c>
      <c r="E502" s="94" t="s">
        <v>112</v>
      </c>
      <c r="F502" s="40">
        <v>115400</v>
      </c>
      <c r="G502" s="40">
        <v>115489.31</v>
      </c>
      <c r="H502" s="61">
        <f t="shared" si="13"/>
        <v>100.07739168110919</v>
      </c>
    </row>
    <row r="503" spans="1:8" ht="25.5" customHeight="1">
      <c r="A503" s="88"/>
      <c r="B503" s="1">
        <v>650</v>
      </c>
      <c r="C503" s="87"/>
      <c r="D503" s="35">
        <v>4114</v>
      </c>
      <c r="E503" s="87" t="s">
        <v>113</v>
      </c>
      <c r="F503" s="61">
        <v>53800</v>
      </c>
      <c r="G503" s="61">
        <v>53517.28</v>
      </c>
      <c r="H503" s="61">
        <f t="shared" si="13"/>
        <v>99.47449814126394</v>
      </c>
    </row>
    <row r="504" spans="1:8" ht="25.5" customHeight="1">
      <c r="A504" s="88"/>
      <c r="B504" s="1">
        <v>650</v>
      </c>
      <c r="C504" s="87"/>
      <c r="D504" s="8">
        <v>4115</v>
      </c>
      <c r="E504" s="9" t="s">
        <v>63</v>
      </c>
      <c r="F504" s="61">
        <v>7000</v>
      </c>
      <c r="G504" s="61">
        <v>6498.86</v>
      </c>
      <c r="H504" s="61">
        <f t="shared" si="13"/>
        <v>92.84085714285713</v>
      </c>
    </row>
    <row r="505" spans="1:8" ht="24" customHeight="1">
      <c r="A505" s="106"/>
      <c r="B505" s="33"/>
      <c r="C505" s="44">
        <v>411</v>
      </c>
      <c r="D505" s="21"/>
      <c r="E505" s="131" t="s">
        <v>0</v>
      </c>
      <c r="F505" s="52">
        <f>F500+F501+F502+F503+F504</f>
        <v>544700</v>
      </c>
      <c r="G505" s="52">
        <f>G500+G501+G502+G503+G504</f>
        <v>541408.57</v>
      </c>
      <c r="H505" s="228">
        <f t="shared" si="13"/>
        <v>99.3957352671195</v>
      </c>
    </row>
    <row r="506" spans="1:8" s="87" customFormat="1" ht="25.5" customHeight="1">
      <c r="A506" s="88"/>
      <c r="B506" s="1">
        <v>650</v>
      </c>
      <c r="D506" s="8">
        <v>4125</v>
      </c>
      <c r="E506" s="9" t="s">
        <v>72</v>
      </c>
      <c r="F506" s="40">
        <v>24300</v>
      </c>
      <c r="G506" s="40">
        <v>24004.2</v>
      </c>
      <c r="H506" s="61">
        <f t="shared" si="13"/>
        <v>98.78271604938273</v>
      </c>
    </row>
    <row r="507" spans="1:8" s="87" customFormat="1" ht="25.5" customHeight="1">
      <c r="A507" s="88"/>
      <c r="B507" s="1">
        <v>650</v>
      </c>
      <c r="D507" s="8">
        <v>4129</v>
      </c>
      <c r="E507" s="9" t="s">
        <v>73</v>
      </c>
      <c r="F507" s="40">
        <v>500</v>
      </c>
      <c r="G507" s="40">
        <v>0</v>
      </c>
      <c r="H507" s="61">
        <f t="shared" si="13"/>
        <v>0</v>
      </c>
    </row>
    <row r="508" spans="1:8" ht="37.5" customHeight="1">
      <c r="A508" s="88"/>
      <c r="B508" s="35"/>
      <c r="C508" s="10">
        <v>412</v>
      </c>
      <c r="D508" s="21"/>
      <c r="E508" s="28" t="s">
        <v>4</v>
      </c>
      <c r="F508" s="52">
        <f>F506+F507</f>
        <v>24800</v>
      </c>
      <c r="G508" s="52">
        <f>G506+G507</f>
        <v>24004.2</v>
      </c>
      <c r="H508" s="228">
        <f t="shared" si="13"/>
        <v>96.79112903225807</v>
      </c>
    </row>
    <row r="509" spans="1:8" ht="25.5" customHeight="1">
      <c r="A509" s="88"/>
      <c r="B509" s="1">
        <v>650</v>
      </c>
      <c r="C509" s="104"/>
      <c r="D509" s="8">
        <v>4131</v>
      </c>
      <c r="E509" s="9" t="s">
        <v>5</v>
      </c>
      <c r="F509" s="40">
        <v>4000</v>
      </c>
      <c r="G509" s="40">
        <v>4019.8</v>
      </c>
      <c r="H509" s="61">
        <f t="shared" si="13"/>
        <v>100.495</v>
      </c>
    </row>
    <row r="510" spans="1:8" ht="25.5" customHeight="1">
      <c r="A510" s="88"/>
      <c r="B510" s="1">
        <v>650</v>
      </c>
      <c r="C510" s="104"/>
      <c r="D510" s="91">
        <v>4132</v>
      </c>
      <c r="E510" s="9" t="s">
        <v>9</v>
      </c>
      <c r="F510" s="40">
        <v>500</v>
      </c>
      <c r="G510" s="40">
        <v>1351.66</v>
      </c>
      <c r="H510" s="61">
        <f t="shared" si="13"/>
        <v>270.332</v>
      </c>
    </row>
    <row r="511" spans="1:8" ht="25.5" customHeight="1">
      <c r="A511" s="88"/>
      <c r="B511" s="1">
        <v>650</v>
      </c>
      <c r="C511" s="104"/>
      <c r="D511" s="8">
        <v>4135</v>
      </c>
      <c r="E511" s="9" t="s">
        <v>118</v>
      </c>
      <c r="F511" s="40">
        <v>4800</v>
      </c>
      <c r="G511" s="40">
        <v>4878.42</v>
      </c>
      <c r="H511" s="61">
        <f t="shared" si="13"/>
        <v>101.63375</v>
      </c>
    </row>
    <row r="512" spans="1:8" ht="29.25" customHeight="1">
      <c r="A512" s="88"/>
      <c r="B512" s="1">
        <v>650</v>
      </c>
      <c r="C512" s="104"/>
      <c r="D512" s="8">
        <v>4139</v>
      </c>
      <c r="E512" s="32" t="s">
        <v>75</v>
      </c>
      <c r="F512" s="98">
        <v>50000</v>
      </c>
      <c r="G512" s="98">
        <v>38137.6</v>
      </c>
      <c r="H512" s="61">
        <f t="shared" si="13"/>
        <v>76.2752</v>
      </c>
    </row>
    <row r="513" spans="1:8" ht="33" customHeight="1" thickBot="1">
      <c r="A513" s="88"/>
      <c r="B513" s="93"/>
      <c r="C513" s="27">
        <v>413</v>
      </c>
      <c r="D513" s="17"/>
      <c r="E513" s="17" t="s">
        <v>2</v>
      </c>
      <c r="F513" s="69">
        <f>F509+F510+F511+F512</f>
        <v>59300</v>
      </c>
      <c r="G513" s="69">
        <f>G509+G510+G511+G512</f>
        <v>48387.479999999996</v>
      </c>
      <c r="H513" s="65">
        <f t="shared" si="13"/>
        <v>81.59777403035412</v>
      </c>
    </row>
    <row r="514" spans="1:8" ht="52.5" customHeight="1" thickBot="1" thickTop="1">
      <c r="A514" s="370" t="s">
        <v>36</v>
      </c>
      <c r="B514" s="361"/>
      <c r="C514" s="361"/>
      <c r="D514" s="361"/>
      <c r="E514" s="362"/>
      <c r="F514" s="263">
        <f>F513+F508+F505</f>
        <v>628800</v>
      </c>
      <c r="G514" s="263">
        <f>G513+G508+G505</f>
        <v>613800.25</v>
      </c>
      <c r="H514" s="264">
        <f t="shared" si="13"/>
        <v>97.61454357506362</v>
      </c>
    </row>
    <row r="515" spans="1:8" s="87" customFormat="1" ht="24.75" customHeight="1">
      <c r="A515" s="111"/>
      <c r="B515" s="111"/>
      <c r="C515" s="111"/>
      <c r="D515" s="111"/>
      <c r="E515" s="111"/>
      <c r="F515" s="165"/>
      <c r="G515" s="165"/>
      <c r="H515" s="260"/>
    </row>
    <row r="516" spans="1:8" s="87" customFormat="1" ht="24.75" customHeight="1">
      <c r="A516" s="103"/>
      <c r="B516" s="103"/>
      <c r="C516" s="103"/>
      <c r="D516" s="103"/>
      <c r="E516" s="103"/>
      <c r="F516" s="59"/>
      <c r="G516" s="59"/>
      <c r="H516" s="75"/>
    </row>
    <row r="517" spans="1:8" s="87" customFormat="1" ht="24.75" customHeight="1" thickBot="1">
      <c r="A517" s="138"/>
      <c r="B517" s="138"/>
      <c r="C517" s="138"/>
      <c r="D517" s="138"/>
      <c r="E517" s="138"/>
      <c r="F517" s="76"/>
      <c r="G517" s="76"/>
      <c r="H517" s="265"/>
    </row>
    <row r="518" spans="1:8" ht="17.25" customHeight="1">
      <c r="A518" s="66" t="s">
        <v>56</v>
      </c>
      <c r="B518" s="67" t="s">
        <v>58</v>
      </c>
      <c r="C518" s="66" t="s">
        <v>30</v>
      </c>
      <c r="D518" s="2" t="s">
        <v>30</v>
      </c>
      <c r="E518" s="171" t="s">
        <v>55</v>
      </c>
      <c r="F518" s="147" t="s">
        <v>164</v>
      </c>
      <c r="G518" s="352" t="s">
        <v>179</v>
      </c>
      <c r="H518" s="396" t="s">
        <v>162</v>
      </c>
    </row>
    <row r="519" spans="1:10" ht="16.5" customHeight="1" thickBot="1">
      <c r="A519" s="14" t="s">
        <v>57</v>
      </c>
      <c r="B519" s="67" t="s">
        <v>57</v>
      </c>
      <c r="C519" s="66" t="s">
        <v>57</v>
      </c>
      <c r="D519" s="2" t="s">
        <v>57</v>
      </c>
      <c r="E519" s="68"/>
      <c r="F519" s="148">
        <v>2012</v>
      </c>
      <c r="G519" s="353"/>
      <c r="H519" s="356"/>
      <c r="J519" s="230"/>
    </row>
    <row r="520" spans="1:8" ht="35.25" customHeight="1" thickBot="1">
      <c r="A520" s="227">
        <v>20</v>
      </c>
      <c r="B520" s="347" t="s">
        <v>144</v>
      </c>
      <c r="C520" s="348"/>
      <c r="D520" s="348"/>
      <c r="E520" s="348"/>
      <c r="F520" s="348"/>
      <c r="G520" s="235"/>
      <c r="H520" s="232"/>
    </row>
    <row r="521" spans="1:8" ht="30" customHeight="1">
      <c r="A521" s="88"/>
      <c r="B521" s="18">
        <v>481</v>
      </c>
      <c r="C521" s="87"/>
      <c r="D521" s="33">
        <v>4111</v>
      </c>
      <c r="E521" s="32" t="s">
        <v>79</v>
      </c>
      <c r="F521" s="70">
        <v>302000</v>
      </c>
      <c r="G521" s="70">
        <v>300293.13</v>
      </c>
      <c r="H521" s="61">
        <f t="shared" si="13"/>
        <v>99.43481125827815</v>
      </c>
    </row>
    <row r="522" spans="1:8" ht="30" customHeight="1">
      <c r="A522" s="88"/>
      <c r="B522" s="1">
        <v>481</v>
      </c>
      <c r="C522" s="87"/>
      <c r="D522" s="8">
        <v>4112</v>
      </c>
      <c r="E522" s="9" t="s">
        <v>70</v>
      </c>
      <c r="F522" s="72">
        <v>40200</v>
      </c>
      <c r="G522" s="72">
        <v>40158.22</v>
      </c>
      <c r="H522" s="61">
        <f t="shared" si="13"/>
        <v>99.8960696517413</v>
      </c>
    </row>
    <row r="523" spans="1:8" ht="30" customHeight="1">
      <c r="A523" s="88"/>
      <c r="B523" s="1">
        <v>481</v>
      </c>
      <c r="C523" s="87"/>
      <c r="D523" s="8">
        <v>4113</v>
      </c>
      <c r="E523" s="94" t="s">
        <v>112</v>
      </c>
      <c r="F523" s="72">
        <v>106900</v>
      </c>
      <c r="G523" s="72">
        <v>107088.95</v>
      </c>
      <c r="H523" s="61">
        <f t="shared" si="13"/>
        <v>100.1767539756782</v>
      </c>
    </row>
    <row r="524" spans="1:8" ht="30" customHeight="1">
      <c r="A524" s="88"/>
      <c r="B524" s="1">
        <v>481</v>
      </c>
      <c r="C524" s="87"/>
      <c r="D524" s="35">
        <v>4114</v>
      </c>
      <c r="E524" s="87" t="s">
        <v>113</v>
      </c>
      <c r="F524" s="72">
        <v>49500</v>
      </c>
      <c r="G524" s="72">
        <v>49574.36</v>
      </c>
      <c r="H524" s="280">
        <f t="shared" si="13"/>
        <v>100.15022222222223</v>
      </c>
    </row>
    <row r="525" spans="1:8" ht="30" customHeight="1">
      <c r="A525" s="88"/>
      <c r="B525" s="1">
        <v>481</v>
      </c>
      <c r="C525" s="87"/>
      <c r="D525" s="8">
        <v>4115</v>
      </c>
      <c r="E525" s="9" t="s">
        <v>63</v>
      </c>
      <c r="F525" s="72">
        <v>6500</v>
      </c>
      <c r="G525" s="72">
        <v>6025.72</v>
      </c>
      <c r="H525" s="61">
        <f t="shared" si="13"/>
        <v>92.70338461538462</v>
      </c>
    </row>
    <row r="526" spans="1:8" ht="25.5" customHeight="1">
      <c r="A526" s="88"/>
      <c r="B526" s="35"/>
      <c r="C526" s="10">
        <v>411</v>
      </c>
      <c r="D526" s="21"/>
      <c r="E526" s="2" t="s">
        <v>0</v>
      </c>
      <c r="F526" s="52">
        <f>F521+F522+F523+F524+F525</f>
        <v>505100</v>
      </c>
      <c r="G526" s="52">
        <f>G521+G522+G523+G524+G525</f>
        <v>503140.37999999995</v>
      </c>
      <c r="H526" s="228">
        <f t="shared" si="13"/>
        <v>99.61203326074045</v>
      </c>
    </row>
    <row r="527" spans="1:8" ht="30" customHeight="1">
      <c r="A527" s="88"/>
      <c r="B527" s="1">
        <v>481</v>
      </c>
      <c r="C527" s="87"/>
      <c r="D527" s="8">
        <v>4125</v>
      </c>
      <c r="E527" s="9" t="s">
        <v>72</v>
      </c>
      <c r="F527" s="72">
        <v>22000</v>
      </c>
      <c r="G527" s="72">
        <v>21643.61</v>
      </c>
      <c r="H527" s="61">
        <f t="shared" si="13"/>
        <v>98.38004545454547</v>
      </c>
    </row>
    <row r="528" spans="1:8" ht="30" customHeight="1">
      <c r="A528" s="88"/>
      <c r="B528" s="1">
        <v>481</v>
      </c>
      <c r="C528" s="87"/>
      <c r="D528" s="8">
        <v>4129</v>
      </c>
      <c r="E528" s="9" t="s">
        <v>73</v>
      </c>
      <c r="F528" s="72">
        <v>500</v>
      </c>
      <c r="G528" s="72">
        <v>0</v>
      </c>
      <c r="H528" s="61">
        <f t="shared" si="13"/>
        <v>0</v>
      </c>
    </row>
    <row r="529" spans="1:8" ht="25.5" customHeight="1">
      <c r="A529" s="88"/>
      <c r="B529" s="35"/>
      <c r="C529" s="10">
        <v>412</v>
      </c>
      <c r="D529" s="21"/>
      <c r="E529" s="28" t="s">
        <v>4</v>
      </c>
      <c r="F529" s="52">
        <f>F527+F528</f>
        <v>22500</v>
      </c>
      <c r="G529" s="52">
        <f>G527+G528</f>
        <v>21643.61</v>
      </c>
      <c r="H529" s="228">
        <f t="shared" si="13"/>
        <v>96.19382222222222</v>
      </c>
    </row>
    <row r="530" spans="1:8" ht="30" customHeight="1">
      <c r="A530" s="88"/>
      <c r="B530" s="1">
        <v>481</v>
      </c>
      <c r="C530" s="132"/>
      <c r="D530" s="8">
        <v>4131</v>
      </c>
      <c r="E530" s="9" t="s">
        <v>5</v>
      </c>
      <c r="F530" s="40">
        <v>8000</v>
      </c>
      <c r="G530" s="40">
        <v>5982.7</v>
      </c>
      <c r="H530" s="61">
        <f t="shared" si="13"/>
        <v>74.78375</v>
      </c>
    </row>
    <row r="531" spans="1:8" ht="30" customHeight="1">
      <c r="A531" s="88"/>
      <c r="B531" s="1">
        <v>481</v>
      </c>
      <c r="C531" s="104"/>
      <c r="D531" s="91">
        <v>4132</v>
      </c>
      <c r="E531" s="9" t="s">
        <v>9</v>
      </c>
      <c r="F531" s="40">
        <v>500</v>
      </c>
      <c r="G531" s="40">
        <v>0</v>
      </c>
      <c r="H531" s="61">
        <v>0</v>
      </c>
    </row>
    <row r="532" spans="1:8" ht="30" customHeight="1">
      <c r="A532" s="88"/>
      <c r="B532" s="1">
        <v>481</v>
      </c>
      <c r="C532" s="104"/>
      <c r="D532" s="8">
        <v>4135</v>
      </c>
      <c r="E532" s="9" t="s">
        <v>118</v>
      </c>
      <c r="F532" s="40">
        <v>5000</v>
      </c>
      <c r="G532" s="40">
        <v>4554.78</v>
      </c>
      <c r="H532" s="61">
        <f t="shared" si="13"/>
        <v>91.0956</v>
      </c>
    </row>
    <row r="533" spans="1:8" ht="30" customHeight="1">
      <c r="A533" s="88"/>
      <c r="B533" s="1">
        <v>481</v>
      </c>
      <c r="C533" s="104"/>
      <c r="D533" s="8">
        <v>4139</v>
      </c>
      <c r="E533" s="32" t="s">
        <v>75</v>
      </c>
      <c r="F533" s="98">
        <v>55000</v>
      </c>
      <c r="G533" s="98">
        <v>52470.16</v>
      </c>
      <c r="H533" s="61">
        <f t="shared" si="13"/>
        <v>95.40029090909091</v>
      </c>
    </row>
    <row r="534" spans="1:8" ht="30" customHeight="1" thickBot="1">
      <c r="A534" s="102"/>
      <c r="B534" s="82"/>
      <c r="C534" s="29">
        <v>413</v>
      </c>
      <c r="D534" s="45"/>
      <c r="E534" s="281" t="s">
        <v>2</v>
      </c>
      <c r="F534" s="69">
        <f>F530+F531+F532+F533</f>
        <v>68500</v>
      </c>
      <c r="G534" s="69">
        <f>G530+G531+G532+G533</f>
        <v>63007.64</v>
      </c>
      <c r="H534" s="65">
        <f t="shared" si="13"/>
        <v>91.98195620437956</v>
      </c>
    </row>
    <row r="535" spans="1:8" ht="32.25" customHeight="1" thickBot="1" thickTop="1">
      <c r="A535" s="344" t="s">
        <v>46</v>
      </c>
      <c r="B535" s="345"/>
      <c r="C535" s="345"/>
      <c r="D535" s="345"/>
      <c r="E535" s="346"/>
      <c r="F535" s="206">
        <f>F534+F529+F526</f>
        <v>596100</v>
      </c>
      <c r="G535" s="206">
        <f>G534+G529+G526</f>
        <v>587791.6299999999</v>
      </c>
      <c r="H535" s="209">
        <f t="shared" si="13"/>
        <v>98.60621204495888</v>
      </c>
    </row>
    <row r="536" spans="1:8" ht="29.25" customHeight="1" thickBot="1">
      <c r="A536" s="227">
        <v>21</v>
      </c>
      <c r="B536" s="347" t="s">
        <v>160</v>
      </c>
      <c r="C536" s="348"/>
      <c r="D536" s="348"/>
      <c r="E536" s="348"/>
      <c r="F536" s="348"/>
      <c r="G536" s="290"/>
      <c r="H536" s="232"/>
    </row>
    <row r="537" spans="1:8" ht="30" customHeight="1">
      <c r="A537" s="166"/>
      <c r="B537" s="18">
        <v>650</v>
      </c>
      <c r="C537" s="87"/>
      <c r="D537" s="33">
        <v>4111</v>
      </c>
      <c r="E537" s="32" t="s">
        <v>79</v>
      </c>
      <c r="F537" s="61">
        <v>543000</v>
      </c>
      <c r="G537" s="61">
        <v>542021.67</v>
      </c>
      <c r="H537" s="61">
        <f aca="true" t="shared" si="14" ref="H537:H551">G537/F537*100</f>
        <v>99.81982872928178</v>
      </c>
    </row>
    <row r="538" spans="1:8" ht="30" customHeight="1">
      <c r="A538" s="88"/>
      <c r="B538" s="18">
        <v>650</v>
      </c>
      <c r="C538" s="87"/>
      <c r="D538" s="33">
        <v>4112</v>
      </c>
      <c r="E538" s="32" t="s">
        <v>70</v>
      </c>
      <c r="F538" s="60">
        <v>73500</v>
      </c>
      <c r="G538" s="60">
        <v>72646.05</v>
      </c>
      <c r="H538" s="61">
        <f t="shared" si="14"/>
        <v>98.83816326530612</v>
      </c>
    </row>
    <row r="539" spans="1:8" ht="30" customHeight="1">
      <c r="A539" s="88"/>
      <c r="B539" s="1">
        <v>650</v>
      </c>
      <c r="C539" s="87"/>
      <c r="D539" s="8">
        <v>4113</v>
      </c>
      <c r="E539" s="94" t="s">
        <v>112</v>
      </c>
      <c r="F539" s="40">
        <v>194600</v>
      </c>
      <c r="G539" s="40">
        <v>193723.59</v>
      </c>
      <c r="H539" s="61">
        <f t="shared" si="14"/>
        <v>99.54963514902364</v>
      </c>
    </row>
    <row r="540" spans="1:8" ht="30" customHeight="1">
      <c r="A540" s="88"/>
      <c r="B540" s="1">
        <v>650</v>
      </c>
      <c r="C540" s="87"/>
      <c r="D540" s="35">
        <v>4114</v>
      </c>
      <c r="E540" s="87" t="s">
        <v>113</v>
      </c>
      <c r="F540" s="61">
        <v>90200</v>
      </c>
      <c r="G540" s="61">
        <v>89971.54</v>
      </c>
      <c r="H540" s="61">
        <f t="shared" si="14"/>
        <v>99.74671840354766</v>
      </c>
    </row>
    <row r="541" spans="1:8" ht="30" customHeight="1">
      <c r="A541" s="88"/>
      <c r="B541" s="1">
        <v>650</v>
      </c>
      <c r="C541" s="87"/>
      <c r="D541" s="8">
        <v>4115</v>
      </c>
      <c r="E541" s="9" t="s">
        <v>63</v>
      </c>
      <c r="F541" s="61">
        <v>11000</v>
      </c>
      <c r="G541" s="61">
        <v>10900.63</v>
      </c>
      <c r="H541" s="61">
        <f t="shared" si="14"/>
        <v>99.09663636363636</v>
      </c>
    </row>
    <row r="542" spans="1:8" ht="30" customHeight="1">
      <c r="A542" s="88"/>
      <c r="B542" s="35"/>
      <c r="C542" s="10">
        <v>411</v>
      </c>
      <c r="D542" s="21"/>
      <c r="E542" s="2" t="s">
        <v>0</v>
      </c>
      <c r="F542" s="52">
        <f>F537+F538+F539+F540+F541</f>
        <v>912300</v>
      </c>
      <c r="G542" s="52">
        <f>G537+G538+G539+G540+G541</f>
        <v>909263.4800000001</v>
      </c>
      <c r="H542" s="238">
        <f t="shared" si="14"/>
        <v>99.6671577332018</v>
      </c>
    </row>
    <row r="543" spans="1:8" s="87" customFormat="1" ht="30" customHeight="1">
      <c r="A543" s="106"/>
      <c r="B543" s="1">
        <v>650</v>
      </c>
      <c r="C543" s="104"/>
      <c r="D543" s="8">
        <v>4125</v>
      </c>
      <c r="E543" s="9" t="s">
        <v>72</v>
      </c>
      <c r="F543" s="40">
        <v>38900</v>
      </c>
      <c r="G543" s="40">
        <v>38304.96</v>
      </c>
      <c r="H543" s="61">
        <f t="shared" si="14"/>
        <v>98.47033419023136</v>
      </c>
    </row>
    <row r="544" spans="1:8" s="87" customFormat="1" ht="30" customHeight="1">
      <c r="A544" s="88"/>
      <c r="B544" s="1">
        <v>650</v>
      </c>
      <c r="D544" s="8">
        <v>4129</v>
      </c>
      <c r="E544" s="9" t="s">
        <v>73</v>
      </c>
      <c r="F544" s="40">
        <v>500</v>
      </c>
      <c r="G544" s="40">
        <v>0</v>
      </c>
      <c r="H544" s="61">
        <f t="shared" si="14"/>
        <v>0</v>
      </c>
    </row>
    <row r="545" spans="1:8" s="87" customFormat="1" ht="30" customHeight="1">
      <c r="A545" s="88"/>
      <c r="B545" s="35"/>
      <c r="C545" s="10">
        <v>412</v>
      </c>
      <c r="D545" s="21"/>
      <c r="E545" s="28" t="s">
        <v>4</v>
      </c>
      <c r="F545" s="52">
        <f>F543+F544</f>
        <v>39400</v>
      </c>
      <c r="G545" s="52">
        <f>G543+G544</f>
        <v>38304.96</v>
      </c>
      <c r="H545" s="238">
        <f t="shared" si="14"/>
        <v>97.22071065989849</v>
      </c>
    </row>
    <row r="546" spans="1:8" ht="30" customHeight="1">
      <c r="A546" s="88"/>
      <c r="B546" s="1">
        <v>650</v>
      </c>
      <c r="C546" s="104"/>
      <c r="D546" s="8">
        <v>4131</v>
      </c>
      <c r="E546" s="9" t="s">
        <v>5</v>
      </c>
      <c r="F546" s="72">
        <v>9100</v>
      </c>
      <c r="G546" s="72">
        <v>8821.68</v>
      </c>
      <c r="H546" s="61">
        <f t="shared" si="14"/>
        <v>96.94153846153847</v>
      </c>
    </row>
    <row r="547" spans="1:8" ht="30" customHeight="1">
      <c r="A547" s="88"/>
      <c r="B547" s="1">
        <v>650</v>
      </c>
      <c r="C547" s="104"/>
      <c r="D547" s="8">
        <v>4132</v>
      </c>
      <c r="E547" s="9" t="s">
        <v>9</v>
      </c>
      <c r="F547" s="40">
        <v>500</v>
      </c>
      <c r="G547" s="40">
        <v>0</v>
      </c>
      <c r="H547" s="61">
        <f t="shared" si="14"/>
        <v>0</v>
      </c>
    </row>
    <row r="548" spans="1:8" ht="30" customHeight="1">
      <c r="A548" s="88"/>
      <c r="B548" s="1">
        <v>650</v>
      </c>
      <c r="C548" s="87"/>
      <c r="D548" s="8">
        <v>4135</v>
      </c>
      <c r="E548" s="9" t="s">
        <v>118</v>
      </c>
      <c r="F548" s="40">
        <v>7100</v>
      </c>
      <c r="G548" s="40">
        <v>7204.38</v>
      </c>
      <c r="H548" s="61">
        <f t="shared" si="14"/>
        <v>101.47014084507042</v>
      </c>
    </row>
    <row r="549" spans="1:8" ht="30" customHeight="1">
      <c r="A549" s="88"/>
      <c r="B549" s="1">
        <v>650</v>
      </c>
      <c r="C549" s="87"/>
      <c r="D549" s="8">
        <v>4139</v>
      </c>
      <c r="E549" s="92" t="s">
        <v>75</v>
      </c>
      <c r="F549" s="98">
        <v>20000</v>
      </c>
      <c r="G549" s="98">
        <v>21127.3</v>
      </c>
      <c r="H549" s="61">
        <f t="shared" si="14"/>
        <v>105.6365</v>
      </c>
    </row>
    <row r="550" spans="1:8" ht="30" customHeight="1" thickBot="1">
      <c r="A550" s="133"/>
      <c r="B550" s="134"/>
      <c r="C550" s="29">
        <v>413</v>
      </c>
      <c r="D550" s="20"/>
      <c r="E550" s="20" t="s">
        <v>2</v>
      </c>
      <c r="F550" s="69">
        <f>F549+F548+F547+F546</f>
        <v>36700</v>
      </c>
      <c r="G550" s="69">
        <f>G549+G548+G547+G546</f>
        <v>37153.36</v>
      </c>
      <c r="H550" s="239">
        <f t="shared" si="14"/>
        <v>101.23531335149865</v>
      </c>
    </row>
    <row r="551" spans="1:8" ht="36.75" customHeight="1" thickBot="1" thickTop="1">
      <c r="A551" s="344" t="s">
        <v>47</v>
      </c>
      <c r="B551" s="345"/>
      <c r="C551" s="345"/>
      <c r="D551" s="345"/>
      <c r="E551" s="346"/>
      <c r="F551" s="206">
        <f>F550+F545+F542</f>
        <v>988400</v>
      </c>
      <c r="G551" s="206">
        <f>G550+G545+G542</f>
        <v>984721.8</v>
      </c>
      <c r="H551" s="209">
        <f t="shared" si="14"/>
        <v>99.62786321327398</v>
      </c>
    </row>
    <row r="552" spans="1:8" ht="16.5" customHeight="1">
      <c r="A552" s="111"/>
      <c r="B552" s="164"/>
      <c r="C552" s="164"/>
      <c r="D552" s="164"/>
      <c r="E552" s="164"/>
      <c r="F552" s="165"/>
      <c r="G552" s="165"/>
      <c r="H552" s="197"/>
    </row>
    <row r="553" spans="1:8" ht="11.25" customHeight="1" thickBot="1">
      <c r="A553" s="138"/>
      <c r="B553" s="58"/>
      <c r="C553" s="58"/>
      <c r="D553" s="58"/>
      <c r="E553" s="58"/>
      <c r="F553" s="76"/>
      <c r="G553" s="76"/>
      <c r="H553" s="197"/>
    </row>
    <row r="554" spans="1:8" ht="15" customHeight="1">
      <c r="A554" s="11" t="s">
        <v>56</v>
      </c>
      <c r="B554" s="12" t="s">
        <v>58</v>
      </c>
      <c r="C554" s="11" t="s">
        <v>30</v>
      </c>
      <c r="D554" s="13" t="s">
        <v>30</v>
      </c>
      <c r="E554" s="5" t="s">
        <v>55</v>
      </c>
      <c r="F554" s="147" t="s">
        <v>164</v>
      </c>
      <c r="G554" s="352" t="s">
        <v>179</v>
      </c>
      <c r="H554" s="341" t="s">
        <v>162</v>
      </c>
    </row>
    <row r="555" spans="1:8" ht="16.5" customHeight="1" thickBot="1">
      <c r="A555" s="14" t="s">
        <v>57</v>
      </c>
      <c r="B555" s="67" t="s">
        <v>57</v>
      </c>
      <c r="C555" s="66" t="s">
        <v>57</v>
      </c>
      <c r="D555" s="2" t="s">
        <v>57</v>
      </c>
      <c r="E555" s="68"/>
      <c r="F555" s="148">
        <v>2012</v>
      </c>
      <c r="G555" s="353"/>
      <c r="H555" s="392"/>
    </row>
    <row r="556" spans="1:8" ht="25.5" customHeight="1" thickBot="1">
      <c r="A556" s="224">
        <v>22</v>
      </c>
      <c r="B556" s="347" t="s">
        <v>137</v>
      </c>
      <c r="C556" s="348"/>
      <c r="D556" s="348"/>
      <c r="E556" s="348"/>
      <c r="F556" s="348"/>
      <c r="G556" s="225"/>
      <c r="H556" s="232"/>
    </row>
    <row r="557" spans="1:8" ht="24.75" customHeight="1">
      <c r="A557" s="88"/>
      <c r="B557" s="18">
        <v>133</v>
      </c>
      <c r="C557" s="87"/>
      <c r="D557" s="33">
        <v>4111</v>
      </c>
      <c r="E557" s="32" t="s">
        <v>79</v>
      </c>
      <c r="F557" s="61">
        <v>540000</v>
      </c>
      <c r="G557" s="61">
        <v>536910.1</v>
      </c>
      <c r="H557" s="61">
        <f aca="true" t="shared" si="15" ref="H557:H591">G557/F557*100</f>
        <v>99.4277962962963</v>
      </c>
    </row>
    <row r="558" spans="1:8" ht="24.75" customHeight="1">
      <c r="A558" s="88"/>
      <c r="B558" s="1">
        <v>133</v>
      </c>
      <c r="C558" s="87"/>
      <c r="D558" s="8">
        <v>4112</v>
      </c>
      <c r="E558" s="9" t="s">
        <v>70</v>
      </c>
      <c r="F558" s="40">
        <v>72000</v>
      </c>
      <c r="G558" s="40">
        <v>71063.05</v>
      </c>
      <c r="H558" s="61">
        <f t="shared" si="15"/>
        <v>98.69868055555557</v>
      </c>
    </row>
    <row r="559" spans="1:8" ht="24.75" customHeight="1">
      <c r="A559" s="88"/>
      <c r="B559" s="1">
        <v>133</v>
      </c>
      <c r="C559" s="87"/>
      <c r="D559" s="8">
        <v>4113</v>
      </c>
      <c r="E559" s="9" t="s">
        <v>112</v>
      </c>
      <c r="F559" s="40">
        <v>190000</v>
      </c>
      <c r="G559" s="40">
        <v>189187.11</v>
      </c>
      <c r="H559" s="61">
        <f t="shared" si="15"/>
        <v>99.57216315789474</v>
      </c>
    </row>
    <row r="560" spans="1:8" ht="24.75" customHeight="1">
      <c r="A560" s="88"/>
      <c r="B560" s="1">
        <v>133</v>
      </c>
      <c r="C560" s="87"/>
      <c r="D560" s="8">
        <v>4114</v>
      </c>
      <c r="E560" s="9" t="s">
        <v>113</v>
      </c>
      <c r="F560" s="40">
        <v>90000</v>
      </c>
      <c r="G560" s="40">
        <v>89839.38</v>
      </c>
      <c r="H560" s="61">
        <f t="shared" si="15"/>
        <v>99.82153333333333</v>
      </c>
    </row>
    <row r="561" spans="1:8" ht="24.75" customHeight="1">
      <c r="A561" s="88"/>
      <c r="B561" s="1">
        <v>133</v>
      </c>
      <c r="C561" s="87"/>
      <c r="D561" s="8">
        <v>4115</v>
      </c>
      <c r="E561" s="9" t="s">
        <v>63</v>
      </c>
      <c r="F561" s="40">
        <v>10800</v>
      </c>
      <c r="G561" s="40">
        <v>10664.08</v>
      </c>
      <c r="H561" s="61">
        <f t="shared" si="15"/>
        <v>98.74148148148149</v>
      </c>
    </row>
    <row r="562" spans="1:8" ht="24.75" customHeight="1">
      <c r="A562" s="88"/>
      <c r="B562" s="35"/>
      <c r="C562" s="10">
        <v>411</v>
      </c>
      <c r="D562" s="21"/>
      <c r="E562" s="97" t="s">
        <v>0</v>
      </c>
      <c r="F562" s="52">
        <f>F557+F558+F559+F560+F561</f>
        <v>902800</v>
      </c>
      <c r="G562" s="52">
        <f>G557+G558+G559+G560+G561</f>
        <v>897663.72</v>
      </c>
      <c r="H562" s="228">
        <f t="shared" si="15"/>
        <v>99.43107221976074</v>
      </c>
    </row>
    <row r="563" spans="1:8" ht="24.75" customHeight="1">
      <c r="A563" s="88"/>
      <c r="B563" s="1">
        <v>133</v>
      </c>
      <c r="C563" s="87"/>
      <c r="D563" s="8">
        <v>4125</v>
      </c>
      <c r="E563" s="9" t="s">
        <v>72</v>
      </c>
      <c r="F563" s="40">
        <v>55300</v>
      </c>
      <c r="G563" s="40">
        <v>54904.5</v>
      </c>
      <c r="H563" s="61">
        <f t="shared" si="15"/>
        <v>99.28481012658227</v>
      </c>
    </row>
    <row r="564" spans="1:8" ht="24.75" customHeight="1">
      <c r="A564" s="88"/>
      <c r="B564" s="1">
        <v>133</v>
      </c>
      <c r="C564" s="87"/>
      <c r="D564" s="8">
        <v>4129</v>
      </c>
      <c r="E564" s="9" t="s">
        <v>73</v>
      </c>
      <c r="F564" s="40">
        <v>500</v>
      </c>
      <c r="G564" s="40">
        <v>0</v>
      </c>
      <c r="H564" s="61">
        <f t="shared" si="15"/>
        <v>0</v>
      </c>
    </row>
    <row r="565" spans="1:8" ht="21" customHeight="1">
      <c r="A565" s="88"/>
      <c r="B565" s="35"/>
      <c r="C565" s="10">
        <v>412</v>
      </c>
      <c r="D565" s="21"/>
      <c r="E565" s="28" t="s">
        <v>4</v>
      </c>
      <c r="F565" s="52">
        <f>F563+F564</f>
        <v>55800</v>
      </c>
      <c r="G565" s="52">
        <f>G563+G564</f>
        <v>54904.5</v>
      </c>
      <c r="H565" s="228">
        <f t="shared" si="15"/>
        <v>98.39516129032259</v>
      </c>
    </row>
    <row r="566" spans="1:8" ht="24.75" customHeight="1">
      <c r="A566" s="88"/>
      <c r="B566" s="1">
        <v>133</v>
      </c>
      <c r="C566" s="132"/>
      <c r="D566" s="91">
        <v>4131</v>
      </c>
      <c r="E566" s="9" t="s">
        <v>5</v>
      </c>
      <c r="F566" s="98">
        <v>45000</v>
      </c>
      <c r="G566" s="98">
        <v>47985.57</v>
      </c>
      <c r="H566" s="61">
        <f t="shared" si="15"/>
        <v>106.6346</v>
      </c>
    </row>
    <row r="567" spans="1:8" ht="24.75" customHeight="1">
      <c r="A567" s="88"/>
      <c r="B567" s="18">
        <v>133</v>
      </c>
      <c r="C567" s="132"/>
      <c r="D567" s="33">
        <v>4132</v>
      </c>
      <c r="E567" s="9" t="s">
        <v>9</v>
      </c>
      <c r="F567" s="40">
        <v>2000</v>
      </c>
      <c r="G567" s="40">
        <v>1825.6</v>
      </c>
      <c r="H567" s="61">
        <f t="shared" si="15"/>
        <v>91.28</v>
      </c>
    </row>
    <row r="568" spans="1:8" ht="24.75" customHeight="1">
      <c r="A568" s="88"/>
      <c r="B568" s="1">
        <v>435</v>
      </c>
      <c r="C568" s="132"/>
      <c r="D568" s="91">
        <v>4134</v>
      </c>
      <c r="E568" s="243" t="s">
        <v>166</v>
      </c>
      <c r="F568" s="40">
        <v>525000</v>
      </c>
      <c r="G568" s="40">
        <v>530950.23</v>
      </c>
      <c r="H568" s="61">
        <f t="shared" si="15"/>
        <v>101.13337714285713</v>
      </c>
    </row>
    <row r="569" spans="1:8" ht="24.75" customHeight="1">
      <c r="A569" s="88"/>
      <c r="B569" s="18">
        <v>133</v>
      </c>
      <c r="C569" s="132"/>
      <c r="D569" s="33">
        <v>4135</v>
      </c>
      <c r="E569" s="9" t="s">
        <v>29</v>
      </c>
      <c r="F569" s="40">
        <v>7500</v>
      </c>
      <c r="G569" s="40">
        <v>6260.22</v>
      </c>
      <c r="H569" s="61">
        <f t="shared" si="15"/>
        <v>83.4696</v>
      </c>
    </row>
    <row r="570" spans="1:8" ht="24.75" customHeight="1">
      <c r="A570" s="88"/>
      <c r="B570" s="1">
        <v>133</v>
      </c>
      <c r="C570" s="132"/>
      <c r="D570" s="8">
        <v>4136</v>
      </c>
      <c r="E570" s="9" t="s">
        <v>124</v>
      </c>
      <c r="F570" s="40">
        <v>6500</v>
      </c>
      <c r="G570" s="40">
        <v>5235</v>
      </c>
      <c r="H570" s="61">
        <f t="shared" si="15"/>
        <v>80.53846153846153</v>
      </c>
    </row>
    <row r="571" spans="1:8" ht="24.75" customHeight="1">
      <c r="A571" s="88"/>
      <c r="B571" s="1">
        <v>133</v>
      </c>
      <c r="C571" s="132"/>
      <c r="D571" s="8">
        <v>4139</v>
      </c>
      <c r="E571" s="9" t="s">
        <v>75</v>
      </c>
      <c r="F571" s="98">
        <v>130000</v>
      </c>
      <c r="G571" s="98">
        <v>117930.71</v>
      </c>
      <c r="H571" s="61">
        <f t="shared" si="15"/>
        <v>90.71593076923078</v>
      </c>
    </row>
    <row r="572" spans="1:8" ht="24.75" customHeight="1">
      <c r="A572" s="88"/>
      <c r="B572" s="35"/>
      <c r="C572" s="43">
        <v>413</v>
      </c>
      <c r="D572" s="28"/>
      <c r="E572" s="28" t="s">
        <v>2</v>
      </c>
      <c r="F572" s="52">
        <f>F566+F567+F568+F569+F570+F571</f>
        <v>716000</v>
      </c>
      <c r="G572" s="52">
        <f>G566+G567+G568+G569+G570+G571</f>
        <v>710187.33</v>
      </c>
      <c r="H572" s="228">
        <f t="shared" si="15"/>
        <v>99.18817458100558</v>
      </c>
    </row>
    <row r="573" spans="1:8" ht="24.75" customHeight="1">
      <c r="A573" s="88"/>
      <c r="B573" s="1">
        <v>412</v>
      </c>
      <c r="C573" s="10"/>
      <c r="D573" s="8">
        <v>4142</v>
      </c>
      <c r="E573" s="247" t="s">
        <v>167</v>
      </c>
      <c r="F573" s="61">
        <v>150000</v>
      </c>
      <c r="G573" s="61">
        <v>152143.92</v>
      </c>
      <c r="H573" s="61">
        <f t="shared" si="15"/>
        <v>101.42928</v>
      </c>
    </row>
    <row r="574" spans="1:8" ht="24.75" customHeight="1">
      <c r="A574" s="88"/>
      <c r="B574" s="18">
        <v>412</v>
      </c>
      <c r="C574" s="43"/>
      <c r="D574" s="91">
        <v>4143</v>
      </c>
      <c r="E574" s="248" t="s">
        <v>168</v>
      </c>
      <c r="F574" s="40">
        <v>110000</v>
      </c>
      <c r="G574" s="40">
        <v>115338.31</v>
      </c>
      <c r="H574" s="61">
        <f t="shared" si="15"/>
        <v>104.85300909090908</v>
      </c>
    </row>
    <row r="575" spans="1:8" ht="24.75" customHeight="1">
      <c r="A575" s="88"/>
      <c r="B575" s="35"/>
      <c r="C575" s="10">
        <v>414</v>
      </c>
      <c r="D575" s="135"/>
      <c r="E575" s="28" t="s">
        <v>120</v>
      </c>
      <c r="F575" s="62">
        <f>F573+F574</f>
        <v>260000</v>
      </c>
      <c r="G575" s="62">
        <f>G573+G574</f>
        <v>267482.23</v>
      </c>
      <c r="H575" s="228">
        <f t="shared" si="15"/>
        <v>102.87778076923075</v>
      </c>
    </row>
    <row r="576" spans="1:8" ht="24.75" customHeight="1">
      <c r="A576" s="88"/>
      <c r="B576" s="136">
        <v>412</v>
      </c>
      <c r="C576" s="104"/>
      <c r="D576" s="33">
        <v>4181</v>
      </c>
      <c r="E576" s="46" t="s">
        <v>93</v>
      </c>
      <c r="F576" s="40">
        <v>70000</v>
      </c>
      <c r="G576" s="40">
        <v>66302.76</v>
      </c>
      <c r="H576" s="61">
        <f t="shared" si="15"/>
        <v>94.71822857142857</v>
      </c>
    </row>
    <row r="577" spans="1:8" ht="24.75" customHeight="1" thickBot="1">
      <c r="A577" s="88"/>
      <c r="B577" s="47"/>
      <c r="C577" s="43">
        <v>418</v>
      </c>
      <c r="D577" s="48"/>
      <c r="E577" s="17" t="s">
        <v>126</v>
      </c>
      <c r="F577" s="69">
        <f>F576</f>
        <v>70000</v>
      </c>
      <c r="G577" s="69">
        <f>G576</f>
        <v>66302.76</v>
      </c>
      <c r="H577" s="65">
        <f t="shared" si="15"/>
        <v>94.71822857142857</v>
      </c>
    </row>
    <row r="578" spans="1:8" ht="24.75" customHeight="1" thickBot="1" thickTop="1">
      <c r="A578" s="344" t="s">
        <v>27</v>
      </c>
      <c r="B578" s="345"/>
      <c r="C578" s="345"/>
      <c r="D578" s="345"/>
      <c r="E578" s="346"/>
      <c r="F578" s="206">
        <f>F577+F575+F572+F565+F562</f>
        <v>2004600</v>
      </c>
      <c r="G578" s="206">
        <f>G577+G575+G572+G565+G562</f>
        <v>1996540.5399999998</v>
      </c>
      <c r="H578" s="209">
        <f t="shared" si="15"/>
        <v>99.59795171106454</v>
      </c>
    </row>
    <row r="579" spans="1:8" ht="24.75" customHeight="1" thickBot="1">
      <c r="A579" s="224">
        <v>23</v>
      </c>
      <c r="B579" s="347" t="s">
        <v>94</v>
      </c>
      <c r="C579" s="348"/>
      <c r="D579" s="348"/>
      <c r="E579" s="348"/>
      <c r="F579" s="348"/>
      <c r="G579" s="225"/>
      <c r="H579" s="232"/>
    </row>
    <row r="580" spans="1:8" ht="24.75" customHeight="1">
      <c r="A580" s="88"/>
      <c r="B580" s="18">
        <v>133</v>
      </c>
      <c r="C580" s="87"/>
      <c r="D580" s="33">
        <v>4111</v>
      </c>
      <c r="E580" s="32" t="s">
        <v>79</v>
      </c>
      <c r="F580" s="61">
        <v>202000</v>
      </c>
      <c r="G580" s="61">
        <v>202180.8</v>
      </c>
      <c r="H580" s="61">
        <f t="shared" si="15"/>
        <v>100.08950495049504</v>
      </c>
    </row>
    <row r="581" spans="1:8" ht="24.75" customHeight="1">
      <c r="A581" s="88"/>
      <c r="B581" s="1">
        <v>133</v>
      </c>
      <c r="C581" s="87"/>
      <c r="D581" s="8">
        <v>4112</v>
      </c>
      <c r="E581" s="9" t="s">
        <v>70</v>
      </c>
      <c r="F581" s="60">
        <v>27500</v>
      </c>
      <c r="G581" s="60">
        <v>27059.8</v>
      </c>
      <c r="H581" s="61">
        <f t="shared" si="15"/>
        <v>98.39927272727273</v>
      </c>
    </row>
    <row r="582" spans="1:8" ht="24.75" customHeight="1">
      <c r="A582" s="88"/>
      <c r="B582" s="1">
        <v>133</v>
      </c>
      <c r="C582" s="87"/>
      <c r="D582" s="8">
        <v>4113</v>
      </c>
      <c r="E582" s="94" t="s">
        <v>112</v>
      </c>
      <c r="F582" s="40">
        <v>71000</v>
      </c>
      <c r="G582" s="40">
        <v>70483.45</v>
      </c>
      <c r="H582" s="61">
        <f t="shared" si="15"/>
        <v>99.27246478873239</v>
      </c>
    </row>
    <row r="583" spans="1:8" ht="24.75" customHeight="1">
      <c r="A583" s="88"/>
      <c r="B583" s="1">
        <v>133</v>
      </c>
      <c r="C583" s="87"/>
      <c r="D583" s="35">
        <v>4114</v>
      </c>
      <c r="E583" s="87" t="s">
        <v>113</v>
      </c>
      <c r="F583" s="61">
        <v>33000</v>
      </c>
      <c r="G583" s="61">
        <v>32703.66</v>
      </c>
      <c r="H583" s="61">
        <f t="shared" si="15"/>
        <v>99.102</v>
      </c>
    </row>
    <row r="584" spans="1:8" ht="24.75" customHeight="1">
      <c r="A584" s="88"/>
      <c r="B584" s="1">
        <v>133</v>
      </c>
      <c r="C584" s="87"/>
      <c r="D584" s="8">
        <v>4115</v>
      </c>
      <c r="E584" s="9" t="s">
        <v>63</v>
      </c>
      <c r="F584" s="61">
        <v>4500</v>
      </c>
      <c r="G584" s="61">
        <v>3986.83</v>
      </c>
      <c r="H584" s="61">
        <f t="shared" si="15"/>
        <v>88.59622222222222</v>
      </c>
    </row>
    <row r="585" spans="1:8" ht="24.75" customHeight="1">
      <c r="A585" s="88"/>
      <c r="B585" s="35"/>
      <c r="C585" s="10">
        <v>411</v>
      </c>
      <c r="D585" s="21"/>
      <c r="E585" s="2" t="s">
        <v>0</v>
      </c>
      <c r="F585" s="52">
        <f>F580+F581+F582+F583+F584</f>
        <v>338000</v>
      </c>
      <c r="G585" s="52">
        <f>G580+G581+G582+G583+G584</f>
        <v>336414.54</v>
      </c>
      <c r="H585" s="279">
        <f t="shared" si="15"/>
        <v>99.53092899408283</v>
      </c>
    </row>
    <row r="586" spans="1:8" ht="24.75" customHeight="1">
      <c r="A586" s="88"/>
      <c r="B586" s="1">
        <v>133</v>
      </c>
      <c r="C586" s="87"/>
      <c r="D586" s="8">
        <v>4125</v>
      </c>
      <c r="E586" s="89" t="s">
        <v>72</v>
      </c>
      <c r="F586" s="40">
        <v>14800</v>
      </c>
      <c r="G586" s="40">
        <v>14331.19</v>
      </c>
      <c r="H586" s="61">
        <f t="shared" si="15"/>
        <v>96.83236486486487</v>
      </c>
    </row>
    <row r="587" spans="1:8" ht="24.75" customHeight="1">
      <c r="A587" s="88"/>
      <c r="B587" s="1">
        <v>133</v>
      </c>
      <c r="C587" s="87"/>
      <c r="D587" s="8">
        <v>4129</v>
      </c>
      <c r="E587" s="89" t="s">
        <v>73</v>
      </c>
      <c r="F587" s="40">
        <v>500</v>
      </c>
      <c r="G587" s="40">
        <v>0</v>
      </c>
      <c r="H587" s="61">
        <f t="shared" si="15"/>
        <v>0</v>
      </c>
    </row>
    <row r="588" spans="1:8" ht="24.75" customHeight="1">
      <c r="A588" s="88"/>
      <c r="B588" s="8"/>
      <c r="C588" s="10">
        <v>412</v>
      </c>
      <c r="D588" s="21"/>
      <c r="E588" s="56" t="s">
        <v>4</v>
      </c>
      <c r="F588" s="52">
        <f>F586+F587</f>
        <v>15300</v>
      </c>
      <c r="G588" s="52">
        <f>G586+G587</f>
        <v>14331.19</v>
      </c>
      <c r="H588" s="279">
        <f t="shared" si="15"/>
        <v>93.66790849673204</v>
      </c>
    </row>
    <row r="589" spans="1:8" ht="24.75" customHeight="1">
      <c r="A589" s="88"/>
      <c r="B589" s="1">
        <v>133</v>
      </c>
      <c r="C589" s="104"/>
      <c r="D589" s="8">
        <v>4131</v>
      </c>
      <c r="E589" s="9" t="s">
        <v>5</v>
      </c>
      <c r="F589" s="40">
        <v>3500</v>
      </c>
      <c r="G589" s="40">
        <v>2662.03</v>
      </c>
      <c r="H589" s="61">
        <f t="shared" si="15"/>
        <v>76.058</v>
      </c>
    </row>
    <row r="590" spans="1:8" ht="24.75" customHeight="1">
      <c r="A590" s="88"/>
      <c r="B590" s="1">
        <v>133</v>
      </c>
      <c r="C590" s="104"/>
      <c r="D590" s="91">
        <v>4132</v>
      </c>
      <c r="E590" s="9" t="s">
        <v>9</v>
      </c>
      <c r="F590" s="40">
        <v>500</v>
      </c>
      <c r="G590" s="40">
        <v>0</v>
      </c>
      <c r="H590" s="61">
        <v>0</v>
      </c>
    </row>
    <row r="591" spans="1:8" ht="24.75" customHeight="1">
      <c r="A591" s="88"/>
      <c r="B591" s="1">
        <v>133</v>
      </c>
      <c r="C591" s="104"/>
      <c r="D591" s="8">
        <v>4135</v>
      </c>
      <c r="E591" s="9" t="s">
        <v>122</v>
      </c>
      <c r="F591" s="40">
        <v>3000</v>
      </c>
      <c r="G591" s="40">
        <v>2327.33</v>
      </c>
      <c r="H591" s="61">
        <f t="shared" si="15"/>
        <v>77.57766666666667</v>
      </c>
    </row>
    <row r="592" spans="1:8" ht="24.75" customHeight="1">
      <c r="A592" s="88"/>
      <c r="B592" s="1">
        <v>133</v>
      </c>
      <c r="C592" s="104"/>
      <c r="D592" s="8">
        <v>4139</v>
      </c>
      <c r="E592" s="32" t="s">
        <v>75</v>
      </c>
      <c r="F592" s="40">
        <v>80000</v>
      </c>
      <c r="G592" s="40">
        <v>84080.38</v>
      </c>
      <c r="H592" s="61">
        <f aca="true" t="shared" si="16" ref="H592:H658">G592/F592*100</f>
        <v>105.10047500000002</v>
      </c>
    </row>
    <row r="593" spans="1:8" ht="24.75" customHeight="1" thickBot="1">
      <c r="A593" s="88"/>
      <c r="B593" s="93"/>
      <c r="C593" s="27">
        <v>413</v>
      </c>
      <c r="D593" s="17"/>
      <c r="E593" s="266" t="s">
        <v>2</v>
      </c>
      <c r="F593" s="69">
        <f>F589+F590+F591+F592</f>
        <v>87000</v>
      </c>
      <c r="G593" s="69">
        <f>G589+G590+G591+G592</f>
        <v>89069.74</v>
      </c>
      <c r="H593" s="277">
        <f t="shared" si="16"/>
        <v>102.37901149425288</v>
      </c>
    </row>
    <row r="594" spans="1:8" ht="33.75" customHeight="1" thickBot="1" thickTop="1">
      <c r="A594" s="344" t="s">
        <v>28</v>
      </c>
      <c r="B594" s="345"/>
      <c r="C594" s="345"/>
      <c r="D594" s="345"/>
      <c r="E594" s="346"/>
      <c r="F594" s="206">
        <f>F593+F588+F585</f>
        <v>440300</v>
      </c>
      <c r="G594" s="206">
        <f>G593+G588+G585</f>
        <v>439815.47</v>
      </c>
      <c r="H594" s="278">
        <f t="shared" si="16"/>
        <v>99.88995457642515</v>
      </c>
    </row>
    <row r="595" spans="1:8" ht="15" customHeight="1">
      <c r="A595" s="111"/>
      <c r="B595" s="164"/>
      <c r="C595" s="164"/>
      <c r="D595" s="164"/>
      <c r="E595" s="164"/>
      <c r="F595" s="165"/>
      <c r="G595" s="165"/>
      <c r="H595" s="197"/>
    </row>
    <row r="596" spans="1:8" ht="13.5" customHeight="1" thickBot="1">
      <c r="A596" s="138"/>
      <c r="B596" s="58"/>
      <c r="C596" s="58"/>
      <c r="D596" s="58"/>
      <c r="E596" s="58"/>
      <c r="F596" s="76"/>
      <c r="G596" s="76"/>
      <c r="H596" s="202"/>
    </row>
    <row r="597" spans="1:8" ht="18" customHeight="1">
      <c r="A597" s="11" t="s">
        <v>56</v>
      </c>
      <c r="B597" s="12" t="s">
        <v>58</v>
      </c>
      <c r="C597" s="11" t="s">
        <v>30</v>
      </c>
      <c r="D597" s="13" t="s">
        <v>30</v>
      </c>
      <c r="E597" s="5" t="s">
        <v>55</v>
      </c>
      <c r="F597" s="147" t="s">
        <v>164</v>
      </c>
      <c r="G597" s="352" t="s">
        <v>179</v>
      </c>
      <c r="H597" s="341" t="s">
        <v>162</v>
      </c>
    </row>
    <row r="598" spans="1:8" ht="21.75" customHeight="1" thickBot="1">
      <c r="A598" s="14" t="s">
        <v>57</v>
      </c>
      <c r="B598" s="162" t="s">
        <v>57</v>
      </c>
      <c r="C598" s="14" t="s">
        <v>57</v>
      </c>
      <c r="D598" s="163" t="s">
        <v>57</v>
      </c>
      <c r="E598" s="6"/>
      <c r="F598" s="148">
        <v>2012</v>
      </c>
      <c r="G598" s="353"/>
      <c r="H598" s="342"/>
    </row>
    <row r="599" spans="1:8" ht="37.5" customHeight="1" thickBot="1">
      <c r="A599" s="227">
        <v>24</v>
      </c>
      <c r="B599" s="347" t="s">
        <v>95</v>
      </c>
      <c r="C599" s="348"/>
      <c r="D599" s="348"/>
      <c r="E599" s="348"/>
      <c r="F599" s="348"/>
      <c r="G599" s="225"/>
      <c r="H599" s="232"/>
    </row>
    <row r="600" spans="1:8" ht="27" customHeight="1">
      <c r="A600" s="88"/>
      <c r="B600" s="18">
        <v>133</v>
      </c>
      <c r="C600" s="87"/>
      <c r="D600" s="33">
        <v>4111</v>
      </c>
      <c r="E600" s="32" t="s">
        <v>79</v>
      </c>
      <c r="F600" s="61">
        <v>118500</v>
      </c>
      <c r="G600" s="61">
        <v>118398.47</v>
      </c>
      <c r="H600" s="61">
        <f t="shared" si="16"/>
        <v>99.91432067510549</v>
      </c>
    </row>
    <row r="601" spans="1:8" ht="27" customHeight="1">
      <c r="A601" s="88"/>
      <c r="B601" s="1">
        <v>133</v>
      </c>
      <c r="C601" s="87"/>
      <c r="D601" s="8">
        <v>4112</v>
      </c>
      <c r="E601" s="9" t="s">
        <v>70</v>
      </c>
      <c r="F601" s="60">
        <v>16200</v>
      </c>
      <c r="G601" s="60">
        <v>15903.88</v>
      </c>
      <c r="H601" s="61">
        <f t="shared" si="16"/>
        <v>98.1720987654321</v>
      </c>
    </row>
    <row r="602" spans="1:8" ht="27" customHeight="1">
      <c r="A602" s="88"/>
      <c r="B602" s="1">
        <v>133</v>
      </c>
      <c r="C602" s="87"/>
      <c r="D602" s="8">
        <v>4113</v>
      </c>
      <c r="E602" s="94" t="s">
        <v>112</v>
      </c>
      <c r="F602" s="40">
        <v>42500</v>
      </c>
      <c r="G602" s="40">
        <v>42410.13</v>
      </c>
      <c r="H602" s="61">
        <f t="shared" si="16"/>
        <v>99.78854117647057</v>
      </c>
    </row>
    <row r="603" spans="1:8" ht="27" customHeight="1">
      <c r="A603" s="88"/>
      <c r="B603" s="1">
        <v>133</v>
      </c>
      <c r="C603" s="87"/>
      <c r="D603" s="35">
        <v>4114</v>
      </c>
      <c r="E603" s="87" t="s">
        <v>113</v>
      </c>
      <c r="F603" s="61">
        <v>20000</v>
      </c>
      <c r="G603" s="61">
        <v>19633.21</v>
      </c>
      <c r="H603" s="61">
        <f t="shared" si="16"/>
        <v>98.16605</v>
      </c>
    </row>
    <row r="604" spans="1:8" ht="27" customHeight="1">
      <c r="A604" s="88"/>
      <c r="B604" s="1">
        <v>133</v>
      </c>
      <c r="C604" s="87"/>
      <c r="D604" s="8">
        <v>4115</v>
      </c>
      <c r="E604" s="9" t="s">
        <v>63</v>
      </c>
      <c r="F604" s="61">
        <v>2500</v>
      </c>
      <c r="G604" s="61">
        <v>2386.22</v>
      </c>
      <c r="H604" s="61">
        <f t="shared" si="16"/>
        <v>95.44879999999999</v>
      </c>
    </row>
    <row r="605" spans="1:8" ht="27" customHeight="1">
      <c r="A605" s="88"/>
      <c r="B605" s="35"/>
      <c r="C605" s="10">
        <v>411</v>
      </c>
      <c r="D605" s="21"/>
      <c r="E605" s="10" t="s">
        <v>0</v>
      </c>
      <c r="F605" s="52">
        <f>F600+F601+F602+F603+F604</f>
        <v>199700</v>
      </c>
      <c r="G605" s="52">
        <f>G600+G601+G602+G603+G604</f>
        <v>198731.91</v>
      </c>
      <c r="H605" s="228">
        <f t="shared" si="16"/>
        <v>99.51522784176264</v>
      </c>
    </row>
    <row r="606" spans="1:8" ht="27" customHeight="1">
      <c r="A606" s="88"/>
      <c r="B606" s="1">
        <v>133</v>
      </c>
      <c r="C606" s="87"/>
      <c r="D606" s="8">
        <v>4125</v>
      </c>
      <c r="E606" s="89" t="s">
        <v>72</v>
      </c>
      <c r="F606" s="40">
        <v>8100</v>
      </c>
      <c r="G606" s="40">
        <v>7999.21</v>
      </c>
      <c r="H606" s="61">
        <f t="shared" si="16"/>
        <v>98.75567901234568</v>
      </c>
    </row>
    <row r="607" spans="1:8" ht="27" customHeight="1">
      <c r="A607" s="88" t="s">
        <v>54</v>
      </c>
      <c r="B607" s="1">
        <v>133</v>
      </c>
      <c r="C607" s="87"/>
      <c r="D607" s="8">
        <v>4129</v>
      </c>
      <c r="E607" s="89" t="s">
        <v>73</v>
      </c>
      <c r="F607" s="57">
        <v>500</v>
      </c>
      <c r="G607" s="57">
        <v>0</v>
      </c>
      <c r="H607" s="61">
        <f t="shared" si="16"/>
        <v>0</v>
      </c>
    </row>
    <row r="608" spans="1:8" ht="27" customHeight="1">
      <c r="A608" s="106"/>
      <c r="B608" s="90"/>
      <c r="C608" s="27">
        <v>412</v>
      </c>
      <c r="D608" s="21"/>
      <c r="E608" s="312" t="s">
        <v>4</v>
      </c>
      <c r="F608" s="52">
        <f>F606+F607</f>
        <v>8600</v>
      </c>
      <c r="G608" s="52">
        <f>G606+G607</f>
        <v>7999.21</v>
      </c>
      <c r="H608" s="228">
        <f t="shared" si="16"/>
        <v>93.01406976744187</v>
      </c>
    </row>
    <row r="609" spans="1:8" ht="27" customHeight="1">
      <c r="A609" s="106"/>
      <c r="B609" s="18">
        <v>133</v>
      </c>
      <c r="C609" s="104"/>
      <c r="D609" s="108">
        <v>4131</v>
      </c>
      <c r="E609" s="9" t="s">
        <v>5</v>
      </c>
      <c r="F609" s="61">
        <v>3000</v>
      </c>
      <c r="G609" s="61">
        <v>2930.88</v>
      </c>
      <c r="H609" s="61">
        <f t="shared" si="16"/>
        <v>97.696</v>
      </c>
    </row>
    <row r="610" spans="1:8" ht="27" customHeight="1">
      <c r="A610" s="88"/>
      <c r="B610" s="1">
        <v>133</v>
      </c>
      <c r="C610" s="104"/>
      <c r="D610" s="105">
        <v>4132</v>
      </c>
      <c r="E610" s="9" t="s">
        <v>9</v>
      </c>
      <c r="F610" s="40">
        <v>500</v>
      </c>
      <c r="G610" s="40">
        <v>0</v>
      </c>
      <c r="H610" s="61">
        <f t="shared" si="16"/>
        <v>0</v>
      </c>
    </row>
    <row r="611" spans="1:10" ht="27" customHeight="1">
      <c r="A611" s="88"/>
      <c r="B611" s="1">
        <v>133</v>
      </c>
      <c r="C611" s="104"/>
      <c r="D611" s="105">
        <v>4135</v>
      </c>
      <c r="E611" s="89" t="s">
        <v>125</v>
      </c>
      <c r="F611" s="40">
        <v>2000</v>
      </c>
      <c r="G611" s="40">
        <v>1869.33</v>
      </c>
      <c r="H611" s="61">
        <f t="shared" si="16"/>
        <v>93.4665</v>
      </c>
      <c r="J611" s="230"/>
    </row>
    <row r="612" spans="1:8" ht="27" customHeight="1">
      <c r="A612" s="88"/>
      <c r="B612" s="1">
        <v>133</v>
      </c>
      <c r="C612" s="104"/>
      <c r="D612" s="108">
        <v>4139</v>
      </c>
      <c r="E612" s="137" t="s">
        <v>75</v>
      </c>
      <c r="F612" s="64">
        <v>120000</v>
      </c>
      <c r="G612" s="64">
        <v>91190.77</v>
      </c>
      <c r="H612" s="61">
        <f t="shared" si="16"/>
        <v>75.99230833333334</v>
      </c>
    </row>
    <row r="613" spans="1:8" ht="27" customHeight="1">
      <c r="A613" s="88"/>
      <c r="B613" s="1"/>
      <c r="C613" s="44">
        <v>413</v>
      </c>
      <c r="D613" s="28"/>
      <c r="E613" s="56" t="s">
        <v>2</v>
      </c>
      <c r="F613" s="52">
        <f>F609+F610+F611+F612</f>
        <v>125500</v>
      </c>
      <c r="G613" s="52">
        <f>G609+G610+G611+G612</f>
        <v>95990.98000000001</v>
      </c>
      <c r="H613" s="228">
        <f t="shared" si="16"/>
        <v>76.48683665338646</v>
      </c>
    </row>
    <row r="614" spans="1:8" ht="27" customHeight="1">
      <c r="A614" s="88"/>
      <c r="B614" s="15">
        <v>412</v>
      </c>
      <c r="C614" s="139"/>
      <c r="D614" s="35">
        <v>4144</v>
      </c>
      <c r="E614" s="49" t="s">
        <v>129</v>
      </c>
      <c r="F614" s="64">
        <v>50000</v>
      </c>
      <c r="G614" s="64">
        <v>48283.91</v>
      </c>
      <c r="H614" s="61">
        <f t="shared" si="16"/>
        <v>96.56782</v>
      </c>
    </row>
    <row r="615" spans="1:8" ht="27" customHeight="1" thickBot="1">
      <c r="A615" s="88"/>
      <c r="B615" s="15"/>
      <c r="C615" s="27">
        <v>414</v>
      </c>
      <c r="D615" s="91"/>
      <c r="E615" s="17" t="s">
        <v>120</v>
      </c>
      <c r="F615" s="140">
        <f>F614</f>
        <v>50000</v>
      </c>
      <c r="G615" s="140">
        <f>G614</f>
        <v>48283.91</v>
      </c>
      <c r="H615" s="231">
        <f t="shared" si="16"/>
        <v>96.56782</v>
      </c>
    </row>
    <row r="616" spans="1:8" ht="34.5" customHeight="1" thickBot="1" thickTop="1">
      <c r="A616" s="344" t="s">
        <v>35</v>
      </c>
      <c r="B616" s="345"/>
      <c r="C616" s="345"/>
      <c r="D616" s="345"/>
      <c r="E616" s="346"/>
      <c r="F616" s="206">
        <f>F615+F613+F608+F605</f>
        <v>383800</v>
      </c>
      <c r="G616" s="206">
        <f>G615+G613+G608+G605</f>
        <v>351006.01</v>
      </c>
      <c r="H616" s="209">
        <f t="shared" si="16"/>
        <v>91.45544815007817</v>
      </c>
    </row>
    <row r="617" spans="1:256" s="87" customFormat="1" ht="35.25" customHeight="1" thickBot="1">
      <c r="A617" s="224">
        <v>25</v>
      </c>
      <c r="B617" s="347" t="s">
        <v>169</v>
      </c>
      <c r="C617" s="348"/>
      <c r="D617" s="348"/>
      <c r="E617" s="348"/>
      <c r="F617" s="348"/>
      <c r="G617" s="225"/>
      <c r="H617" s="232"/>
      <c r="I617" s="250"/>
      <c r="J617" s="401"/>
      <c r="K617" s="401"/>
      <c r="L617" s="401"/>
      <c r="M617" s="401"/>
      <c r="N617" s="401"/>
      <c r="O617" s="251"/>
      <c r="P617" s="252"/>
      <c r="Q617" s="250"/>
      <c r="R617" s="401"/>
      <c r="S617" s="401"/>
      <c r="T617" s="401"/>
      <c r="U617" s="401"/>
      <c r="V617" s="401"/>
      <c r="W617" s="251"/>
      <c r="X617" s="252"/>
      <c r="Y617" s="250"/>
      <c r="Z617" s="401"/>
      <c r="AA617" s="401"/>
      <c r="AB617" s="401"/>
      <c r="AC617" s="401"/>
      <c r="AD617" s="401"/>
      <c r="AE617" s="251"/>
      <c r="AF617" s="252"/>
      <c r="AG617" s="250"/>
      <c r="AH617" s="401"/>
      <c r="AI617" s="401"/>
      <c r="AJ617" s="401"/>
      <c r="AK617" s="401"/>
      <c r="AL617" s="401"/>
      <c r="AM617" s="251"/>
      <c r="AN617" s="252"/>
      <c r="AO617" s="250"/>
      <c r="AP617" s="401"/>
      <c r="AQ617" s="401"/>
      <c r="AR617" s="401"/>
      <c r="AS617" s="401"/>
      <c r="AT617" s="401"/>
      <c r="AU617" s="251"/>
      <c r="AV617" s="252"/>
      <c r="AW617" s="250"/>
      <c r="AX617" s="401"/>
      <c r="AY617" s="401"/>
      <c r="AZ617" s="401"/>
      <c r="BA617" s="401"/>
      <c r="BB617" s="401"/>
      <c r="BC617" s="251"/>
      <c r="BD617" s="252"/>
      <c r="BE617" s="250"/>
      <c r="BF617" s="401"/>
      <c r="BG617" s="401"/>
      <c r="BH617" s="401"/>
      <c r="BI617" s="401"/>
      <c r="BJ617" s="401"/>
      <c r="BK617" s="251"/>
      <c r="BL617" s="252"/>
      <c r="BM617" s="250"/>
      <c r="BN617" s="401"/>
      <c r="BO617" s="401"/>
      <c r="BP617" s="401"/>
      <c r="BQ617" s="401"/>
      <c r="BR617" s="401"/>
      <c r="BS617" s="251"/>
      <c r="BT617" s="252"/>
      <c r="BU617" s="250"/>
      <c r="BV617" s="401"/>
      <c r="BW617" s="401"/>
      <c r="BX617" s="401"/>
      <c r="BY617" s="401"/>
      <c r="BZ617" s="401"/>
      <c r="CA617" s="251"/>
      <c r="CB617" s="252"/>
      <c r="CC617" s="250"/>
      <c r="CD617" s="401"/>
      <c r="CE617" s="401"/>
      <c r="CF617" s="401"/>
      <c r="CG617" s="401"/>
      <c r="CH617" s="401"/>
      <c r="CI617" s="251"/>
      <c r="CJ617" s="252"/>
      <c r="CK617" s="250"/>
      <c r="CL617" s="401"/>
      <c r="CM617" s="401"/>
      <c r="CN617" s="401"/>
      <c r="CO617" s="401"/>
      <c r="CP617" s="401"/>
      <c r="CQ617" s="251"/>
      <c r="CR617" s="252"/>
      <c r="CS617" s="250"/>
      <c r="CT617" s="401"/>
      <c r="CU617" s="401"/>
      <c r="CV617" s="401"/>
      <c r="CW617" s="401"/>
      <c r="CX617" s="401"/>
      <c r="CY617" s="251"/>
      <c r="CZ617" s="252"/>
      <c r="DA617" s="250"/>
      <c r="DB617" s="401"/>
      <c r="DC617" s="401"/>
      <c r="DD617" s="401"/>
      <c r="DE617" s="401"/>
      <c r="DF617" s="401"/>
      <c r="DG617" s="251"/>
      <c r="DH617" s="252"/>
      <c r="DI617" s="250"/>
      <c r="DJ617" s="401"/>
      <c r="DK617" s="401"/>
      <c r="DL617" s="401"/>
      <c r="DM617" s="401"/>
      <c r="DN617" s="401"/>
      <c r="DO617" s="251"/>
      <c r="DP617" s="252"/>
      <c r="DQ617" s="250"/>
      <c r="DR617" s="401"/>
      <c r="DS617" s="401"/>
      <c r="DT617" s="401"/>
      <c r="DU617" s="401"/>
      <c r="DV617" s="401"/>
      <c r="DW617" s="251"/>
      <c r="DX617" s="252"/>
      <c r="DY617" s="250"/>
      <c r="DZ617" s="401"/>
      <c r="EA617" s="401"/>
      <c r="EB617" s="401"/>
      <c r="EC617" s="401"/>
      <c r="ED617" s="401"/>
      <c r="EE617" s="251"/>
      <c r="EF617" s="252"/>
      <c r="EG617" s="250"/>
      <c r="EH617" s="401"/>
      <c r="EI617" s="401"/>
      <c r="EJ617" s="401"/>
      <c r="EK617" s="401"/>
      <c r="EL617" s="401"/>
      <c r="EM617" s="251"/>
      <c r="EN617" s="252"/>
      <c r="EO617" s="250"/>
      <c r="EP617" s="401"/>
      <c r="EQ617" s="401"/>
      <c r="ER617" s="401"/>
      <c r="ES617" s="401"/>
      <c r="ET617" s="401"/>
      <c r="EU617" s="251"/>
      <c r="EV617" s="252"/>
      <c r="EW617" s="250"/>
      <c r="EX617" s="401"/>
      <c r="EY617" s="401"/>
      <c r="EZ617" s="401"/>
      <c r="FA617" s="401"/>
      <c r="FB617" s="401"/>
      <c r="FC617" s="251"/>
      <c r="FD617" s="252"/>
      <c r="FE617" s="250"/>
      <c r="FF617" s="401"/>
      <c r="FG617" s="401"/>
      <c r="FH617" s="401"/>
      <c r="FI617" s="401"/>
      <c r="FJ617" s="401"/>
      <c r="FK617" s="251"/>
      <c r="FL617" s="252"/>
      <c r="FM617" s="250"/>
      <c r="FN617" s="401"/>
      <c r="FO617" s="401"/>
      <c r="FP617" s="401"/>
      <c r="FQ617" s="401"/>
      <c r="FR617" s="401"/>
      <c r="FS617" s="251"/>
      <c r="FT617" s="252"/>
      <c r="FU617" s="250"/>
      <c r="FV617" s="401"/>
      <c r="FW617" s="401"/>
      <c r="FX617" s="401"/>
      <c r="FY617" s="401"/>
      <c r="FZ617" s="401"/>
      <c r="GA617" s="251"/>
      <c r="GB617" s="252"/>
      <c r="GC617" s="250"/>
      <c r="GD617" s="401"/>
      <c r="GE617" s="401"/>
      <c r="GF617" s="401"/>
      <c r="GG617" s="401"/>
      <c r="GH617" s="401"/>
      <c r="GI617" s="251"/>
      <c r="GJ617" s="252"/>
      <c r="GK617" s="250"/>
      <c r="GL617" s="401"/>
      <c r="GM617" s="401"/>
      <c r="GN617" s="401"/>
      <c r="GO617" s="401"/>
      <c r="GP617" s="401"/>
      <c r="GQ617" s="251"/>
      <c r="GR617" s="252"/>
      <c r="GS617" s="250"/>
      <c r="GT617" s="401"/>
      <c r="GU617" s="401"/>
      <c r="GV617" s="401"/>
      <c r="GW617" s="401"/>
      <c r="GX617" s="401"/>
      <c r="GY617" s="251"/>
      <c r="GZ617" s="252"/>
      <c r="HA617" s="250"/>
      <c r="HB617" s="401"/>
      <c r="HC617" s="401"/>
      <c r="HD617" s="401"/>
      <c r="HE617" s="401"/>
      <c r="HF617" s="401"/>
      <c r="HG617" s="251"/>
      <c r="HH617" s="252"/>
      <c r="HI617" s="250"/>
      <c r="HJ617" s="401"/>
      <c r="HK617" s="401"/>
      <c r="HL617" s="401"/>
      <c r="HM617" s="401"/>
      <c r="HN617" s="401"/>
      <c r="HO617" s="251"/>
      <c r="HP617" s="252"/>
      <c r="HQ617" s="250"/>
      <c r="HR617" s="401"/>
      <c r="HS617" s="401"/>
      <c r="HT617" s="401"/>
      <c r="HU617" s="401"/>
      <c r="HV617" s="401"/>
      <c r="HW617" s="251"/>
      <c r="HX617" s="252"/>
      <c r="HY617" s="250"/>
      <c r="HZ617" s="401"/>
      <c r="IA617" s="401"/>
      <c r="IB617" s="401"/>
      <c r="IC617" s="401"/>
      <c r="ID617" s="401"/>
      <c r="IE617" s="251"/>
      <c r="IF617" s="252"/>
      <c r="IG617" s="250"/>
      <c r="IH617" s="401"/>
      <c r="II617" s="401"/>
      <c r="IJ617" s="401"/>
      <c r="IK617" s="401"/>
      <c r="IL617" s="401"/>
      <c r="IM617" s="251"/>
      <c r="IN617" s="252"/>
      <c r="IO617" s="250"/>
      <c r="IP617" s="401"/>
      <c r="IQ617" s="401"/>
      <c r="IR617" s="401"/>
      <c r="IS617" s="401"/>
      <c r="IT617" s="401"/>
      <c r="IU617" s="251"/>
      <c r="IV617" s="252"/>
    </row>
    <row r="618" spans="1:256" s="87" customFormat="1" ht="27" customHeight="1">
      <c r="A618" s="88"/>
      <c r="B618" s="18">
        <v>133</v>
      </c>
      <c r="D618" s="33">
        <v>4111</v>
      </c>
      <c r="E618" s="32" t="s">
        <v>79</v>
      </c>
      <c r="F618" s="61">
        <v>26500</v>
      </c>
      <c r="G618" s="61">
        <v>26346.48</v>
      </c>
      <c r="H618" s="61">
        <f aca="true" t="shared" si="17" ref="H618:H623">G618/F618*100</f>
        <v>99.42067924528301</v>
      </c>
      <c r="J618" s="249"/>
      <c r="L618" s="30"/>
      <c r="N618" s="197"/>
      <c r="O618" s="197"/>
      <c r="P618" s="197"/>
      <c r="R618" s="249"/>
      <c r="T618" s="30"/>
      <c r="V618" s="197"/>
      <c r="W618" s="197"/>
      <c r="X618" s="197"/>
      <c r="Z618" s="249"/>
      <c r="AB618" s="30"/>
      <c r="AD618" s="197"/>
      <c r="AE618" s="197"/>
      <c r="AF618" s="197"/>
      <c r="AH618" s="249"/>
      <c r="AJ618" s="30"/>
      <c r="AL618" s="197"/>
      <c r="AM618" s="197"/>
      <c r="AN618" s="197"/>
      <c r="AP618" s="249"/>
      <c r="AR618" s="30"/>
      <c r="AT618" s="197"/>
      <c r="AU618" s="197"/>
      <c r="AV618" s="197"/>
      <c r="AX618" s="249"/>
      <c r="AZ618" s="30"/>
      <c r="BB618" s="197"/>
      <c r="BC618" s="197"/>
      <c r="BD618" s="197"/>
      <c r="BF618" s="249"/>
      <c r="BH618" s="30"/>
      <c r="BJ618" s="197"/>
      <c r="BK618" s="197"/>
      <c r="BL618" s="197"/>
      <c r="BN618" s="249"/>
      <c r="BP618" s="30"/>
      <c r="BR618" s="197"/>
      <c r="BS618" s="197"/>
      <c r="BT618" s="197"/>
      <c r="BV618" s="249"/>
      <c r="BX618" s="30"/>
      <c r="BZ618" s="197"/>
      <c r="CA618" s="197"/>
      <c r="CB618" s="197"/>
      <c r="CD618" s="249"/>
      <c r="CF618" s="30"/>
      <c r="CH618" s="197"/>
      <c r="CI618" s="197"/>
      <c r="CJ618" s="197"/>
      <c r="CL618" s="249"/>
      <c r="CN618" s="30"/>
      <c r="CP618" s="197"/>
      <c r="CQ618" s="197"/>
      <c r="CR618" s="197"/>
      <c r="CT618" s="249"/>
      <c r="CV618" s="30"/>
      <c r="CX618" s="197"/>
      <c r="CY618" s="197"/>
      <c r="CZ618" s="197"/>
      <c r="DB618" s="249"/>
      <c r="DD618" s="30"/>
      <c r="DF618" s="197"/>
      <c r="DG618" s="197"/>
      <c r="DH618" s="197"/>
      <c r="DJ618" s="249"/>
      <c r="DL618" s="30"/>
      <c r="DN618" s="197"/>
      <c r="DO618" s="197"/>
      <c r="DP618" s="197"/>
      <c r="DR618" s="249"/>
      <c r="DT618" s="30"/>
      <c r="DV618" s="197"/>
      <c r="DW618" s="197"/>
      <c r="DX618" s="197"/>
      <c r="DZ618" s="249"/>
      <c r="EB618" s="30"/>
      <c r="ED618" s="197"/>
      <c r="EE618" s="197"/>
      <c r="EF618" s="197"/>
      <c r="EH618" s="249"/>
      <c r="EJ618" s="30"/>
      <c r="EL618" s="197"/>
      <c r="EM618" s="197"/>
      <c r="EN618" s="197"/>
      <c r="EP618" s="249"/>
      <c r="ER618" s="30"/>
      <c r="ET618" s="197"/>
      <c r="EU618" s="197"/>
      <c r="EV618" s="197"/>
      <c r="EX618" s="249"/>
      <c r="EZ618" s="30"/>
      <c r="FB618" s="197"/>
      <c r="FC618" s="197"/>
      <c r="FD618" s="197"/>
      <c r="FF618" s="249"/>
      <c r="FH618" s="30"/>
      <c r="FJ618" s="197"/>
      <c r="FK618" s="197"/>
      <c r="FL618" s="197"/>
      <c r="FN618" s="249"/>
      <c r="FP618" s="30"/>
      <c r="FR618" s="197"/>
      <c r="FS618" s="197"/>
      <c r="FT618" s="197"/>
      <c r="FV618" s="249"/>
      <c r="FX618" s="30"/>
      <c r="FZ618" s="197"/>
      <c r="GA618" s="197"/>
      <c r="GB618" s="197"/>
      <c r="GD618" s="249"/>
      <c r="GF618" s="30"/>
      <c r="GH618" s="197"/>
      <c r="GI618" s="197"/>
      <c r="GJ618" s="197"/>
      <c r="GL618" s="249"/>
      <c r="GN618" s="30"/>
      <c r="GP618" s="197"/>
      <c r="GQ618" s="197"/>
      <c r="GR618" s="197"/>
      <c r="GT618" s="249"/>
      <c r="GV618" s="30"/>
      <c r="GX618" s="197"/>
      <c r="GY618" s="197"/>
      <c r="GZ618" s="197"/>
      <c r="HB618" s="249"/>
      <c r="HD618" s="30"/>
      <c r="HF618" s="197"/>
      <c r="HG618" s="197"/>
      <c r="HH618" s="197"/>
      <c r="HJ618" s="249"/>
      <c r="HL618" s="30"/>
      <c r="HN618" s="197"/>
      <c r="HO618" s="197"/>
      <c r="HP618" s="197"/>
      <c r="HR618" s="249"/>
      <c r="HT618" s="30"/>
      <c r="HV618" s="197"/>
      <c r="HW618" s="197"/>
      <c r="HX618" s="197"/>
      <c r="HZ618" s="249"/>
      <c r="IB618" s="30"/>
      <c r="ID618" s="197"/>
      <c r="IE618" s="197"/>
      <c r="IF618" s="197"/>
      <c r="IH618" s="249"/>
      <c r="IJ618" s="30"/>
      <c r="IL618" s="197"/>
      <c r="IM618" s="197"/>
      <c r="IN618" s="197"/>
      <c r="IP618" s="249"/>
      <c r="IR618" s="30"/>
      <c r="IT618" s="197"/>
      <c r="IU618" s="197"/>
      <c r="IV618" s="197"/>
    </row>
    <row r="619" spans="1:256" s="87" customFormat="1" ht="27" customHeight="1">
      <c r="A619" s="88"/>
      <c r="B619" s="1">
        <v>133</v>
      </c>
      <c r="D619" s="8">
        <v>4112</v>
      </c>
      <c r="E619" s="9" t="s">
        <v>70</v>
      </c>
      <c r="F619" s="60">
        <v>4000</v>
      </c>
      <c r="G619" s="60">
        <v>3538.98</v>
      </c>
      <c r="H619" s="61">
        <f t="shared" si="17"/>
        <v>88.4745</v>
      </c>
      <c r="J619" s="249"/>
      <c r="L619" s="30"/>
      <c r="N619" s="197"/>
      <c r="O619" s="197"/>
      <c r="P619" s="197"/>
      <c r="R619" s="249"/>
      <c r="T619" s="30"/>
      <c r="V619" s="197"/>
      <c r="W619" s="197"/>
      <c r="X619" s="197"/>
      <c r="Z619" s="249"/>
      <c r="AB619" s="30"/>
      <c r="AD619" s="197"/>
      <c r="AE619" s="197"/>
      <c r="AF619" s="197"/>
      <c r="AH619" s="249"/>
      <c r="AJ619" s="30"/>
      <c r="AL619" s="197"/>
      <c r="AM619" s="197"/>
      <c r="AN619" s="197"/>
      <c r="AP619" s="249"/>
      <c r="AR619" s="30"/>
      <c r="AT619" s="197"/>
      <c r="AU619" s="197"/>
      <c r="AV619" s="197"/>
      <c r="AX619" s="249"/>
      <c r="AZ619" s="30"/>
      <c r="BB619" s="197"/>
      <c r="BC619" s="197"/>
      <c r="BD619" s="197"/>
      <c r="BF619" s="249"/>
      <c r="BH619" s="30"/>
      <c r="BJ619" s="197"/>
      <c r="BK619" s="197"/>
      <c r="BL619" s="197"/>
      <c r="BN619" s="249"/>
      <c r="BP619" s="30"/>
      <c r="BR619" s="197"/>
      <c r="BS619" s="197"/>
      <c r="BT619" s="197"/>
      <c r="BV619" s="249"/>
      <c r="BX619" s="30"/>
      <c r="BZ619" s="197"/>
      <c r="CA619" s="197"/>
      <c r="CB619" s="197"/>
      <c r="CD619" s="249"/>
      <c r="CF619" s="30"/>
      <c r="CH619" s="197"/>
      <c r="CI619" s="197"/>
      <c r="CJ619" s="197"/>
      <c r="CL619" s="249"/>
      <c r="CN619" s="30"/>
      <c r="CP619" s="197"/>
      <c r="CQ619" s="197"/>
      <c r="CR619" s="197"/>
      <c r="CT619" s="249"/>
      <c r="CV619" s="30"/>
      <c r="CX619" s="197"/>
      <c r="CY619" s="197"/>
      <c r="CZ619" s="197"/>
      <c r="DB619" s="249"/>
      <c r="DD619" s="30"/>
      <c r="DF619" s="197"/>
      <c r="DG619" s="197"/>
      <c r="DH619" s="197"/>
      <c r="DJ619" s="249"/>
      <c r="DL619" s="30"/>
      <c r="DN619" s="197"/>
      <c r="DO619" s="197"/>
      <c r="DP619" s="197"/>
      <c r="DR619" s="249"/>
      <c r="DT619" s="30"/>
      <c r="DV619" s="197"/>
      <c r="DW619" s="197"/>
      <c r="DX619" s="197"/>
      <c r="DZ619" s="249"/>
      <c r="EB619" s="30"/>
      <c r="ED619" s="197"/>
      <c r="EE619" s="197"/>
      <c r="EF619" s="197"/>
      <c r="EH619" s="249"/>
      <c r="EJ619" s="30"/>
      <c r="EL619" s="197"/>
      <c r="EM619" s="197"/>
      <c r="EN619" s="197"/>
      <c r="EP619" s="249"/>
      <c r="ER619" s="30"/>
      <c r="ET619" s="197"/>
      <c r="EU619" s="197"/>
      <c r="EV619" s="197"/>
      <c r="EX619" s="249"/>
      <c r="EZ619" s="30"/>
      <c r="FB619" s="197"/>
      <c r="FC619" s="197"/>
      <c r="FD619" s="197"/>
      <c r="FF619" s="249"/>
      <c r="FH619" s="30"/>
      <c r="FJ619" s="197"/>
      <c r="FK619" s="197"/>
      <c r="FL619" s="197"/>
      <c r="FN619" s="249"/>
      <c r="FP619" s="30"/>
      <c r="FR619" s="197"/>
      <c r="FS619" s="197"/>
      <c r="FT619" s="197"/>
      <c r="FV619" s="249"/>
      <c r="FX619" s="30"/>
      <c r="FZ619" s="197"/>
      <c r="GA619" s="197"/>
      <c r="GB619" s="197"/>
      <c r="GD619" s="249"/>
      <c r="GF619" s="30"/>
      <c r="GH619" s="197"/>
      <c r="GI619" s="197"/>
      <c r="GJ619" s="197"/>
      <c r="GL619" s="249"/>
      <c r="GN619" s="30"/>
      <c r="GP619" s="197"/>
      <c r="GQ619" s="197"/>
      <c r="GR619" s="197"/>
      <c r="GT619" s="249"/>
      <c r="GV619" s="30"/>
      <c r="GX619" s="197"/>
      <c r="GY619" s="197"/>
      <c r="GZ619" s="197"/>
      <c r="HB619" s="249"/>
      <c r="HD619" s="30"/>
      <c r="HF619" s="197"/>
      <c r="HG619" s="197"/>
      <c r="HH619" s="197"/>
      <c r="HJ619" s="249"/>
      <c r="HL619" s="30"/>
      <c r="HN619" s="197"/>
      <c r="HO619" s="197"/>
      <c r="HP619" s="197"/>
      <c r="HR619" s="249"/>
      <c r="HT619" s="30"/>
      <c r="HV619" s="197"/>
      <c r="HW619" s="197"/>
      <c r="HX619" s="197"/>
      <c r="HZ619" s="249"/>
      <c r="IB619" s="30"/>
      <c r="ID619" s="197"/>
      <c r="IE619" s="197"/>
      <c r="IF619" s="197"/>
      <c r="IH619" s="249"/>
      <c r="IJ619" s="30"/>
      <c r="IL619" s="197"/>
      <c r="IM619" s="197"/>
      <c r="IN619" s="197"/>
      <c r="IP619" s="249"/>
      <c r="IR619" s="30"/>
      <c r="IT619" s="197"/>
      <c r="IU619" s="197"/>
      <c r="IV619" s="197"/>
    </row>
    <row r="620" spans="1:256" s="87" customFormat="1" ht="27" customHeight="1">
      <c r="A620" s="88"/>
      <c r="B620" s="1">
        <v>133</v>
      </c>
      <c r="D620" s="8">
        <v>4113</v>
      </c>
      <c r="E620" s="94" t="s">
        <v>112</v>
      </c>
      <c r="F620" s="40">
        <v>9500</v>
      </c>
      <c r="G620" s="40">
        <v>9437.35</v>
      </c>
      <c r="H620" s="61">
        <f t="shared" si="17"/>
        <v>99.34052631578948</v>
      </c>
      <c r="J620" s="249"/>
      <c r="L620" s="30"/>
      <c r="N620" s="197"/>
      <c r="O620" s="197"/>
      <c r="P620" s="197"/>
      <c r="R620" s="249"/>
      <c r="T620" s="30"/>
      <c r="V620" s="197"/>
      <c r="W620" s="197"/>
      <c r="X620" s="197"/>
      <c r="Z620" s="249"/>
      <c r="AB620" s="30"/>
      <c r="AD620" s="197"/>
      <c r="AE620" s="197"/>
      <c r="AF620" s="197"/>
      <c r="AH620" s="249"/>
      <c r="AJ620" s="30"/>
      <c r="AL620" s="197"/>
      <c r="AM620" s="197"/>
      <c r="AN620" s="197"/>
      <c r="AP620" s="249"/>
      <c r="AR620" s="30"/>
      <c r="AT620" s="197"/>
      <c r="AU620" s="197"/>
      <c r="AV620" s="197"/>
      <c r="AX620" s="249"/>
      <c r="AZ620" s="30"/>
      <c r="BB620" s="197"/>
      <c r="BC620" s="197"/>
      <c r="BD620" s="197"/>
      <c r="BF620" s="249"/>
      <c r="BH620" s="30"/>
      <c r="BJ620" s="197"/>
      <c r="BK620" s="197"/>
      <c r="BL620" s="197"/>
      <c r="BN620" s="249"/>
      <c r="BP620" s="30"/>
      <c r="BR620" s="197"/>
      <c r="BS620" s="197"/>
      <c r="BT620" s="197"/>
      <c r="BV620" s="249"/>
      <c r="BX620" s="30"/>
      <c r="BZ620" s="197"/>
      <c r="CA620" s="197"/>
      <c r="CB620" s="197"/>
      <c r="CD620" s="249"/>
      <c r="CF620" s="30"/>
      <c r="CH620" s="197"/>
      <c r="CI620" s="197"/>
      <c r="CJ620" s="197"/>
      <c r="CL620" s="249"/>
      <c r="CN620" s="30"/>
      <c r="CP620" s="197"/>
      <c r="CQ620" s="197"/>
      <c r="CR620" s="197"/>
      <c r="CT620" s="249"/>
      <c r="CV620" s="30"/>
      <c r="CX620" s="197"/>
      <c r="CY620" s="197"/>
      <c r="CZ620" s="197"/>
      <c r="DB620" s="249"/>
      <c r="DD620" s="30"/>
      <c r="DF620" s="197"/>
      <c r="DG620" s="197"/>
      <c r="DH620" s="197"/>
      <c r="DJ620" s="249"/>
      <c r="DL620" s="30"/>
      <c r="DN620" s="197"/>
      <c r="DO620" s="197"/>
      <c r="DP620" s="197"/>
      <c r="DR620" s="249"/>
      <c r="DT620" s="30"/>
      <c r="DV620" s="197"/>
      <c r="DW620" s="197"/>
      <c r="DX620" s="197"/>
      <c r="DZ620" s="249"/>
      <c r="EB620" s="30"/>
      <c r="ED620" s="197"/>
      <c r="EE620" s="197"/>
      <c r="EF620" s="197"/>
      <c r="EH620" s="249"/>
      <c r="EJ620" s="30"/>
      <c r="EL620" s="197"/>
      <c r="EM620" s="197"/>
      <c r="EN620" s="197"/>
      <c r="EP620" s="249"/>
      <c r="ER620" s="30"/>
      <c r="ET620" s="197"/>
      <c r="EU620" s="197"/>
      <c r="EV620" s="197"/>
      <c r="EX620" s="249"/>
      <c r="EZ620" s="30"/>
      <c r="FB620" s="197"/>
      <c r="FC620" s="197"/>
      <c r="FD620" s="197"/>
      <c r="FF620" s="249"/>
      <c r="FH620" s="30"/>
      <c r="FJ620" s="197"/>
      <c r="FK620" s="197"/>
      <c r="FL620" s="197"/>
      <c r="FN620" s="249"/>
      <c r="FP620" s="30"/>
      <c r="FR620" s="197"/>
      <c r="FS620" s="197"/>
      <c r="FT620" s="197"/>
      <c r="FV620" s="249"/>
      <c r="FX620" s="30"/>
      <c r="FZ620" s="197"/>
      <c r="GA620" s="197"/>
      <c r="GB620" s="197"/>
      <c r="GD620" s="249"/>
      <c r="GF620" s="30"/>
      <c r="GH620" s="197"/>
      <c r="GI620" s="197"/>
      <c r="GJ620" s="197"/>
      <c r="GL620" s="249"/>
      <c r="GN620" s="30"/>
      <c r="GP620" s="197"/>
      <c r="GQ620" s="197"/>
      <c r="GR620" s="197"/>
      <c r="GT620" s="249"/>
      <c r="GV620" s="30"/>
      <c r="GX620" s="197"/>
      <c r="GY620" s="197"/>
      <c r="GZ620" s="197"/>
      <c r="HB620" s="249"/>
      <c r="HD620" s="30"/>
      <c r="HF620" s="197"/>
      <c r="HG620" s="197"/>
      <c r="HH620" s="197"/>
      <c r="HJ620" s="249"/>
      <c r="HL620" s="30"/>
      <c r="HN620" s="197"/>
      <c r="HO620" s="197"/>
      <c r="HP620" s="197"/>
      <c r="HR620" s="249"/>
      <c r="HT620" s="30"/>
      <c r="HV620" s="197"/>
      <c r="HW620" s="197"/>
      <c r="HX620" s="197"/>
      <c r="HZ620" s="249"/>
      <c r="IB620" s="30"/>
      <c r="ID620" s="197"/>
      <c r="IE620" s="197"/>
      <c r="IF620" s="197"/>
      <c r="IH620" s="249"/>
      <c r="IJ620" s="30"/>
      <c r="IL620" s="197"/>
      <c r="IM620" s="197"/>
      <c r="IN620" s="197"/>
      <c r="IP620" s="249"/>
      <c r="IR620" s="30"/>
      <c r="IT620" s="197"/>
      <c r="IU620" s="197"/>
      <c r="IV620" s="197"/>
    </row>
    <row r="621" spans="1:256" s="87" customFormat="1" ht="27" customHeight="1">
      <c r="A621" s="88"/>
      <c r="B621" s="1">
        <v>133</v>
      </c>
      <c r="D621" s="35">
        <v>4114</v>
      </c>
      <c r="E621" s="87" t="s">
        <v>113</v>
      </c>
      <c r="F621" s="61">
        <v>5000</v>
      </c>
      <c r="G621" s="61">
        <v>4299.08</v>
      </c>
      <c r="H621" s="61">
        <f t="shared" si="17"/>
        <v>85.9816</v>
      </c>
      <c r="J621" s="249"/>
      <c r="L621" s="30"/>
      <c r="N621" s="197"/>
      <c r="O621" s="197"/>
      <c r="P621" s="197"/>
      <c r="R621" s="249"/>
      <c r="T621" s="30"/>
      <c r="V621" s="197"/>
      <c r="W621" s="197"/>
      <c r="X621" s="197"/>
      <c r="Z621" s="249"/>
      <c r="AB621" s="30"/>
      <c r="AD621" s="197"/>
      <c r="AE621" s="197"/>
      <c r="AF621" s="197"/>
      <c r="AH621" s="249"/>
      <c r="AJ621" s="30"/>
      <c r="AL621" s="197"/>
      <c r="AM621" s="197"/>
      <c r="AN621" s="197"/>
      <c r="AP621" s="249"/>
      <c r="AR621" s="30"/>
      <c r="AT621" s="197"/>
      <c r="AU621" s="197"/>
      <c r="AV621" s="197"/>
      <c r="AX621" s="249"/>
      <c r="AZ621" s="30"/>
      <c r="BB621" s="197"/>
      <c r="BC621" s="197"/>
      <c r="BD621" s="197"/>
      <c r="BF621" s="249"/>
      <c r="BH621" s="30"/>
      <c r="BJ621" s="197"/>
      <c r="BK621" s="197"/>
      <c r="BL621" s="197"/>
      <c r="BN621" s="249"/>
      <c r="BP621" s="30"/>
      <c r="BR621" s="197"/>
      <c r="BS621" s="197"/>
      <c r="BT621" s="197"/>
      <c r="BV621" s="249"/>
      <c r="BX621" s="30"/>
      <c r="BZ621" s="197"/>
      <c r="CA621" s="197"/>
      <c r="CB621" s="197"/>
      <c r="CD621" s="249"/>
      <c r="CF621" s="30"/>
      <c r="CH621" s="197"/>
      <c r="CI621" s="197"/>
      <c r="CJ621" s="197"/>
      <c r="CL621" s="249"/>
      <c r="CN621" s="30"/>
      <c r="CP621" s="197"/>
      <c r="CQ621" s="197"/>
      <c r="CR621" s="197"/>
      <c r="CT621" s="249"/>
      <c r="CV621" s="30"/>
      <c r="CX621" s="197"/>
      <c r="CY621" s="197"/>
      <c r="CZ621" s="197"/>
      <c r="DB621" s="249"/>
      <c r="DD621" s="30"/>
      <c r="DF621" s="197"/>
      <c r="DG621" s="197"/>
      <c r="DH621" s="197"/>
      <c r="DJ621" s="249"/>
      <c r="DL621" s="30"/>
      <c r="DN621" s="197"/>
      <c r="DO621" s="197"/>
      <c r="DP621" s="197"/>
      <c r="DR621" s="249"/>
      <c r="DT621" s="30"/>
      <c r="DV621" s="197"/>
      <c r="DW621" s="197"/>
      <c r="DX621" s="197"/>
      <c r="DZ621" s="249"/>
      <c r="EB621" s="30"/>
      <c r="ED621" s="197"/>
      <c r="EE621" s="197"/>
      <c r="EF621" s="197"/>
      <c r="EH621" s="249"/>
      <c r="EJ621" s="30"/>
      <c r="EL621" s="197"/>
      <c r="EM621" s="197"/>
      <c r="EN621" s="197"/>
      <c r="EP621" s="249"/>
      <c r="ER621" s="30"/>
      <c r="ET621" s="197"/>
      <c r="EU621" s="197"/>
      <c r="EV621" s="197"/>
      <c r="EX621" s="249"/>
      <c r="EZ621" s="30"/>
      <c r="FB621" s="197"/>
      <c r="FC621" s="197"/>
      <c r="FD621" s="197"/>
      <c r="FF621" s="249"/>
      <c r="FH621" s="30"/>
      <c r="FJ621" s="197"/>
      <c r="FK621" s="197"/>
      <c r="FL621" s="197"/>
      <c r="FN621" s="249"/>
      <c r="FP621" s="30"/>
      <c r="FR621" s="197"/>
      <c r="FS621" s="197"/>
      <c r="FT621" s="197"/>
      <c r="FV621" s="249"/>
      <c r="FX621" s="30"/>
      <c r="FZ621" s="197"/>
      <c r="GA621" s="197"/>
      <c r="GB621" s="197"/>
      <c r="GD621" s="249"/>
      <c r="GF621" s="30"/>
      <c r="GH621" s="197"/>
      <c r="GI621" s="197"/>
      <c r="GJ621" s="197"/>
      <c r="GL621" s="249"/>
      <c r="GN621" s="30"/>
      <c r="GP621" s="197"/>
      <c r="GQ621" s="197"/>
      <c r="GR621" s="197"/>
      <c r="GT621" s="249"/>
      <c r="GV621" s="30"/>
      <c r="GX621" s="197"/>
      <c r="GY621" s="197"/>
      <c r="GZ621" s="197"/>
      <c r="HB621" s="249"/>
      <c r="HD621" s="30"/>
      <c r="HF621" s="197"/>
      <c r="HG621" s="197"/>
      <c r="HH621" s="197"/>
      <c r="HJ621" s="249"/>
      <c r="HL621" s="30"/>
      <c r="HN621" s="197"/>
      <c r="HO621" s="197"/>
      <c r="HP621" s="197"/>
      <c r="HR621" s="249"/>
      <c r="HT621" s="30"/>
      <c r="HV621" s="197"/>
      <c r="HW621" s="197"/>
      <c r="HX621" s="197"/>
      <c r="HZ621" s="249"/>
      <c r="IB621" s="30"/>
      <c r="ID621" s="197"/>
      <c r="IE621" s="197"/>
      <c r="IF621" s="197"/>
      <c r="IH621" s="249"/>
      <c r="IJ621" s="30"/>
      <c r="IL621" s="197"/>
      <c r="IM621" s="197"/>
      <c r="IN621" s="197"/>
      <c r="IP621" s="249"/>
      <c r="IR621" s="30"/>
      <c r="IT621" s="197"/>
      <c r="IU621" s="197"/>
      <c r="IV621" s="197"/>
    </row>
    <row r="622" spans="1:256" s="87" customFormat="1" ht="27" customHeight="1">
      <c r="A622" s="88"/>
      <c r="B622" s="1">
        <v>133</v>
      </c>
      <c r="D622" s="8">
        <v>4115</v>
      </c>
      <c r="E622" s="9" t="s">
        <v>63</v>
      </c>
      <c r="F622" s="61">
        <v>800</v>
      </c>
      <c r="G622" s="61">
        <v>530.98</v>
      </c>
      <c r="H622" s="61">
        <f t="shared" si="17"/>
        <v>66.3725</v>
      </c>
      <c r="J622" s="249"/>
      <c r="L622" s="30"/>
      <c r="N622" s="197"/>
      <c r="O622" s="197"/>
      <c r="P622" s="197"/>
      <c r="R622" s="249"/>
      <c r="T622" s="30"/>
      <c r="V622" s="197"/>
      <c r="W622" s="197"/>
      <c r="X622" s="197"/>
      <c r="Z622" s="249"/>
      <c r="AB622" s="30"/>
      <c r="AD622" s="197"/>
      <c r="AE622" s="197"/>
      <c r="AF622" s="197"/>
      <c r="AH622" s="249"/>
      <c r="AJ622" s="30"/>
      <c r="AL622" s="197"/>
      <c r="AM622" s="197"/>
      <c r="AN622" s="197"/>
      <c r="AP622" s="249"/>
      <c r="AR622" s="30"/>
      <c r="AT622" s="197"/>
      <c r="AU622" s="197"/>
      <c r="AV622" s="197"/>
      <c r="AX622" s="249"/>
      <c r="AZ622" s="30"/>
      <c r="BB622" s="197"/>
      <c r="BC622" s="197"/>
      <c r="BD622" s="197"/>
      <c r="BF622" s="249"/>
      <c r="BH622" s="30"/>
      <c r="BJ622" s="197"/>
      <c r="BK622" s="197"/>
      <c r="BL622" s="197"/>
      <c r="BN622" s="249"/>
      <c r="BP622" s="30"/>
      <c r="BR622" s="197"/>
      <c r="BS622" s="197"/>
      <c r="BT622" s="197"/>
      <c r="BV622" s="249"/>
      <c r="BX622" s="30"/>
      <c r="BZ622" s="197"/>
      <c r="CA622" s="197"/>
      <c r="CB622" s="197"/>
      <c r="CD622" s="249"/>
      <c r="CF622" s="30"/>
      <c r="CH622" s="197"/>
      <c r="CI622" s="197"/>
      <c r="CJ622" s="197"/>
      <c r="CL622" s="249"/>
      <c r="CN622" s="30"/>
      <c r="CP622" s="197"/>
      <c r="CQ622" s="197"/>
      <c r="CR622" s="197"/>
      <c r="CT622" s="249"/>
      <c r="CV622" s="30"/>
      <c r="CX622" s="197"/>
      <c r="CY622" s="197"/>
      <c r="CZ622" s="197"/>
      <c r="DB622" s="249"/>
      <c r="DD622" s="30"/>
      <c r="DF622" s="197"/>
      <c r="DG622" s="197"/>
      <c r="DH622" s="197"/>
      <c r="DJ622" s="249"/>
      <c r="DL622" s="30"/>
      <c r="DN622" s="197"/>
      <c r="DO622" s="197"/>
      <c r="DP622" s="197"/>
      <c r="DR622" s="249"/>
      <c r="DT622" s="30"/>
      <c r="DV622" s="197"/>
      <c r="DW622" s="197"/>
      <c r="DX622" s="197"/>
      <c r="DZ622" s="249"/>
      <c r="EB622" s="30"/>
      <c r="ED622" s="197"/>
      <c r="EE622" s="197"/>
      <c r="EF622" s="197"/>
      <c r="EH622" s="249"/>
      <c r="EJ622" s="30"/>
      <c r="EL622" s="197"/>
      <c r="EM622" s="197"/>
      <c r="EN622" s="197"/>
      <c r="EP622" s="249"/>
      <c r="ER622" s="30"/>
      <c r="ET622" s="197"/>
      <c r="EU622" s="197"/>
      <c r="EV622" s="197"/>
      <c r="EX622" s="249"/>
      <c r="EZ622" s="30"/>
      <c r="FB622" s="197"/>
      <c r="FC622" s="197"/>
      <c r="FD622" s="197"/>
      <c r="FF622" s="249"/>
      <c r="FH622" s="30"/>
      <c r="FJ622" s="197"/>
      <c r="FK622" s="197"/>
      <c r="FL622" s="197"/>
      <c r="FN622" s="249"/>
      <c r="FP622" s="30"/>
      <c r="FR622" s="197"/>
      <c r="FS622" s="197"/>
      <c r="FT622" s="197"/>
      <c r="FV622" s="249"/>
      <c r="FX622" s="30"/>
      <c r="FZ622" s="197"/>
      <c r="GA622" s="197"/>
      <c r="GB622" s="197"/>
      <c r="GD622" s="249"/>
      <c r="GF622" s="30"/>
      <c r="GH622" s="197"/>
      <c r="GI622" s="197"/>
      <c r="GJ622" s="197"/>
      <c r="GL622" s="249"/>
      <c r="GN622" s="30"/>
      <c r="GP622" s="197"/>
      <c r="GQ622" s="197"/>
      <c r="GR622" s="197"/>
      <c r="GT622" s="249"/>
      <c r="GV622" s="30"/>
      <c r="GX622" s="197"/>
      <c r="GY622" s="197"/>
      <c r="GZ622" s="197"/>
      <c r="HB622" s="249"/>
      <c r="HD622" s="30"/>
      <c r="HF622" s="197"/>
      <c r="HG622" s="197"/>
      <c r="HH622" s="197"/>
      <c r="HJ622" s="249"/>
      <c r="HL622" s="30"/>
      <c r="HN622" s="197"/>
      <c r="HO622" s="197"/>
      <c r="HP622" s="197"/>
      <c r="HR622" s="249"/>
      <c r="HT622" s="30"/>
      <c r="HV622" s="197"/>
      <c r="HW622" s="197"/>
      <c r="HX622" s="197"/>
      <c r="HZ622" s="249"/>
      <c r="IB622" s="30"/>
      <c r="ID622" s="197"/>
      <c r="IE622" s="197"/>
      <c r="IF622" s="197"/>
      <c r="IH622" s="249"/>
      <c r="IJ622" s="30"/>
      <c r="IL622" s="197"/>
      <c r="IM622" s="197"/>
      <c r="IN622" s="197"/>
      <c r="IP622" s="249"/>
      <c r="IR622" s="30"/>
      <c r="IT622" s="197"/>
      <c r="IU622" s="197"/>
      <c r="IV622" s="197"/>
    </row>
    <row r="623" spans="1:256" s="87" customFormat="1" ht="30.75" customHeight="1">
      <c r="A623" s="88"/>
      <c r="B623" s="35"/>
      <c r="C623" s="10">
        <v>411</v>
      </c>
      <c r="D623" s="21"/>
      <c r="E623" s="2" t="s">
        <v>0</v>
      </c>
      <c r="F623" s="52">
        <f>F618+F619+F620+F621+F622</f>
        <v>45800</v>
      </c>
      <c r="G623" s="52">
        <f>G618+G619+G620+G621+G622</f>
        <v>44152.87</v>
      </c>
      <c r="H623" s="279">
        <f t="shared" si="17"/>
        <v>96.40364628820961</v>
      </c>
      <c r="J623" s="30"/>
      <c r="K623" s="10"/>
      <c r="L623" s="36"/>
      <c r="M623" s="2"/>
      <c r="N623" s="75"/>
      <c r="O623" s="75"/>
      <c r="P623" s="197"/>
      <c r="R623" s="30"/>
      <c r="S623" s="10"/>
      <c r="T623" s="36"/>
      <c r="U623" s="2"/>
      <c r="V623" s="75"/>
      <c r="W623" s="75"/>
      <c r="X623" s="197"/>
      <c r="Z623" s="30"/>
      <c r="AA623" s="10"/>
      <c r="AB623" s="36"/>
      <c r="AC623" s="2"/>
      <c r="AD623" s="75"/>
      <c r="AE623" s="75"/>
      <c r="AF623" s="197"/>
      <c r="AH623" s="30"/>
      <c r="AI623" s="10"/>
      <c r="AJ623" s="36"/>
      <c r="AK623" s="2"/>
      <c r="AL623" s="75"/>
      <c r="AM623" s="75"/>
      <c r="AN623" s="197"/>
      <c r="AP623" s="30"/>
      <c r="AQ623" s="10"/>
      <c r="AR623" s="36"/>
      <c r="AS623" s="2"/>
      <c r="AT623" s="75"/>
      <c r="AU623" s="75"/>
      <c r="AV623" s="197"/>
      <c r="AX623" s="30"/>
      <c r="AY623" s="10"/>
      <c r="AZ623" s="36"/>
      <c r="BA623" s="2"/>
      <c r="BB623" s="75"/>
      <c r="BC623" s="75"/>
      <c r="BD623" s="197"/>
      <c r="BF623" s="30"/>
      <c r="BG623" s="10"/>
      <c r="BH623" s="36"/>
      <c r="BI623" s="2"/>
      <c r="BJ623" s="75"/>
      <c r="BK623" s="75"/>
      <c r="BL623" s="197"/>
      <c r="BN623" s="30"/>
      <c r="BO623" s="10"/>
      <c r="BP623" s="36"/>
      <c r="BQ623" s="2"/>
      <c r="BR623" s="75"/>
      <c r="BS623" s="75"/>
      <c r="BT623" s="197"/>
      <c r="BV623" s="30"/>
      <c r="BW623" s="10"/>
      <c r="BX623" s="36"/>
      <c r="BY623" s="2"/>
      <c r="BZ623" s="75"/>
      <c r="CA623" s="75"/>
      <c r="CB623" s="197"/>
      <c r="CD623" s="30"/>
      <c r="CE623" s="10"/>
      <c r="CF623" s="36"/>
      <c r="CG623" s="2"/>
      <c r="CH623" s="75"/>
      <c r="CI623" s="75"/>
      <c r="CJ623" s="197"/>
      <c r="CL623" s="30"/>
      <c r="CM623" s="10"/>
      <c r="CN623" s="36"/>
      <c r="CO623" s="2"/>
      <c r="CP623" s="75"/>
      <c r="CQ623" s="75"/>
      <c r="CR623" s="197"/>
      <c r="CT623" s="30"/>
      <c r="CU623" s="10"/>
      <c r="CV623" s="36"/>
      <c r="CW623" s="2"/>
      <c r="CX623" s="75"/>
      <c r="CY623" s="75"/>
      <c r="CZ623" s="197"/>
      <c r="DB623" s="30"/>
      <c r="DC623" s="10"/>
      <c r="DD623" s="36"/>
      <c r="DE623" s="2"/>
      <c r="DF623" s="75"/>
      <c r="DG623" s="75"/>
      <c r="DH623" s="197"/>
      <c r="DJ623" s="30"/>
      <c r="DK623" s="10"/>
      <c r="DL623" s="36"/>
      <c r="DM623" s="2"/>
      <c r="DN623" s="75"/>
      <c r="DO623" s="75"/>
      <c r="DP623" s="197"/>
      <c r="DR623" s="30"/>
      <c r="DS623" s="10"/>
      <c r="DT623" s="36"/>
      <c r="DU623" s="2"/>
      <c r="DV623" s="75"/>
      <c r="DW623" s="75"/>
      <c r="DX623" s="197"/>
      <c r="DZ623" s="30"/>
      <c r="EA623" s="10"/>
      <c r="EB623" s="36"/>
      <c r="EC623" s="2"/>
      <c r="ED623" s="75"/>
      <c r="EE623" s="75"/>
      <c r="EF623" s="197"/>
      <c r="EH623" s="30"/>
      <c r="EI623" s="10"/>
      <c r="EJ623" s="36"/>
      <c r="EK623" s="2"/>
      <c r="EL623" s="75"/>
      <c r="EM623" s="75"/>
      <c r="EN623" s="197"/>
      <c r="EP623" s="30"/>
      <c r="EQ623" s="10"/>
      <c r="ER623" s="36"/>
      <c r="ES623" s="2"/>
      <c r="ET623" s="75"/>
      <c r="EU623" s="75"/>
      <c r="EV623" s="197"/>
      <c r="EX623" s="30"/>
      <c r="EY623" s="10"/>
      <c r="EZ623" s="36"/>
      <c r="FA623" s="2"/>
      <c r="FB623" s="75"/>
      <c r="FC623" s="75"/>
      <c r="FD623" s="197"/>
      <c r="FF623" s="30"/>
      <c r="FG623" s="10"/>
      <c r="FH623" s="36"/>
      <c r="FI623" s="2"/>
      <c r="FJ623" s="75"/>
      <c r="FK623" s="75"/>
      <c r="FL623" s="197"/>
      <c r="FN623" s="30"/>
      <c r="FO623" s="10"/>
      <c r="FP623" s="36"/>
      <c r="FQ623" s="2"/>
      <c r="FR623" s="75"/>
      <c r="FS623" s="75"/>
      <c r="FT623" s="197"/>
      <c r="FV623" s="30"/>
      <c r="FW623" s="10"/>
      <c r="FX623" s="36"/>
      <c r="FY623" s="2"/>
      <c r="FZ623" s="75"/>
      <c r="GA623" s="75"/>
      <c r="GB623" s="197"/>
      <c r="GD623" s="30"/>
      <c r="GE623" s="10"/>
      <c r="GF623" s="36"/>
      <c r="GG623" s="2"/>
      <c r="GH623" s="75"/>
      <c r="GI623" s="75"/>
      <c r="GJ623" s="197"/>
      <c r="GL623" s="30"/>
      <c r="GM623" s="10"/>
      <c r="GN623" s="36"/>
      <c r="GO623" s="2"/>
      <c r="GP623" s="75"/>
      <c r="GQ623" s="75"/>
      <c r="GR623" s="197"/>
      <c r="GT623" s="30"/>
      <c r="GU623" s="10"/>
      <c r="GV623" s="36"/>
      <c r="GW623" s="2"/>
      <c r="GX623" s="75"/>
      <c r="GY623" s="75"/>
      <c r="GZ623" s="197"/>
      <c r="HB623" s="30"/>
      <c r="HC623" s="10"/>
      <c r="HD623" s="36"/>
      <c r="HE623" s="2"/>
      <c r="HF623" s="75"/>
      <c r="HG623" s="75"/>
      <c r="HH623" s="197"/>
      <c r="HJ623" s="30"/>
      <c r="HK623" s="10"/>
      <c r="HL623" s="36"/>
      <c r="HM623" s="2"/>
      <c r="HN623" s="75"/>
      <c r="HO623" s="75"/>
      <c r="HP623" s="197"/>
      <c r="HR623" s="30"/>
      <c r="HS623" s="10"/>
      <c r="HT623" s="36"/>
      <c r="HU623" s="2"/>
      <c r="HV623" s="75"/>
      <c r="HW623" s="75"/>
      <c r="HX623" s="197"/>
      <c r="HZ623" s="30"/>
      <c r="IA623" s="10"/>
      <c r="IB623" s="36"/>
      <c r="IC623" s="2"/>
      <c r="ID623" s="75"/>
      <c r="IE623" s="75"/>
      <c r="IF623" s="197"/>
      <c r="IH623" s="30"/>
      <c r="II623" s="10"/>
      <c r="IJ623" s="36"/>
      <c r="IK623" s="2"/>
      <c r="IL623" s="75"/>
      <c r="IM623" s="75"/>
      <c r="IN623" s="197"/>
      <c r="IP623" s="30"/>
      <c r="IQ623" s="10"/>
      <c r="IR623" s="36"/>
      <c r="IS623" s="2"/>
      <c r="IT623" s="75"/>
      <c r="IU623" s="75"/>
      <c r="IV623" s="197"/>
    </row>
    <row r="624" spans="1:256" s="87" customFormat="1" ht="27" customHeight="1">
      <c r="A624" s="88"/>
      <c r="B624" s="1">
        <v>133</v>
      </c>
      <c r="D624" s="8">
        <v>4125</v>
      </c>
      <c r="E624" s="89" t="s">
        <v>72</v>
      </c>
      <c r="F624" s="40">
        <v>1400</v>
      </c>
      <c r="G624" s="40">
        <v>1311.04</v>
      </c>
      <c r="H624" s="61">
        <f>G624/F624*100</f>
        <v>93.64571428571429</v>
      </c>
      <c r="J624" s="249"/>
      <c r="L624" s="30"/>
      <c r="N624" s="197"/>
      <c r="O624" s="197"/>
      <c r="P624" s="197"/>
      <c r="R624" s="249"/>
      <c r="T624" s="30"/>
      <c r="V624" s="197"/>
      <c r="W624" s="197"/>
      <c r="X624" s="197"/>
      <c r="Z624" s="249"/>
      <c r="AB624" s="30"/>
      <c r="AD624" s="197"/>
      <c r="AE624" s="197"/>
      <c r="AF624" s="197"/>
      <c r="AH624" s="249"/>
      <c r="AJ624" s="30"/>
      <c r="AL624" s="197"/>
      <c r="AM624" s="197"/>
      <c r="AN624" s="197"/>
      <c r="AP624" s="249"/>
      <c r="AR624" s="30"/>
      <c r="AT624" s="197"/>
      <c r="AU624" s="197"/>
      <c r="AV624" s="197"/>
      <c r="AX624" s="249"/>
      <c r="AZ624" s="30"/>
      <c r="BB624" s="197"/>
      <c r="BC624" s="197"/>
      <c r="BD624" s="197"/>
      <c r="BF624" s="249"/>
      <c r="BH624" s="30"/>
      <c r="BJ624" s="197"/>
      <c r="BK624" s="197"/>
      <c r="BL624" s="197"/>
      <c r="BN624" s="249"/>
      <c r="BP624" s="30"/>
      <c r="BR624" s="197"/>
      <c r="BS624" s="197"/>
      <c r="BT624" s="197"/>
      <c r="BV624" s="249"/>
      <c r="BX624" s="30"/>
      <c r="BZ624" s="197"/>
      <c r="CA624" s="197"/>
      <c r="CB624" s="197"/>
      <c r="CD624" s="249"/>
      <c r="CF624" s="30"/>
      <c r="CH624" s="197"/>
      <c r="CI624" s="197"/>
      <c r="CJ624" s="197"/>
      <c r="CL624" s="249"/>
      <c r="CN624" s="30"/>
      <c r="CP624" s="197"/>
      <c r="CQ624" s="197"/>
      <c r="CR624" s="197"/>
      <c r="CT624" s="249"/>
      <c r="CV624" s="30"/>
      <c r="CX624" s="197"/>
      <c r="CY624" s="197"/>
      <c r="CZ624" s="197"/>
      <c r="DB624" s="249"/>
      <c r="DD624" s="30"/>
      <c r="DF624" s="197"/>
      <c r="DG624" s="197"/>
      <c r="DH624" s="197"/>
      <c r="DJ624" s="249"/>
      <c r="DL624" s="30"/>
      <c r="DN624" s="197"/>
      <c r="DO624" s="197"/>
      <c r="DP624" s="197"/>
      <c r="DR624" s="249"/>
      <c r="DT624" s="30"/>
      <c r="DV624" s="197"/>
      <c r="DW624" s="197"/>
      <c r="DX624" s="197"/>
      <c r="DZ624" s="249"/>
      <c r="EB624" s="30"/>
      <c r="ED624" s="197"/>
      <c r="EE624" s="197"/>
      <c r="EF624" s="197"/>
      <c r="EH624" s="249"/>
      <c r="EJ624" s="30"/>
      <c r="EL624" s="197"/>
      <c r="EM624" s="197"/>
      <c r="EN624" s="197"/>
      <c r="EP624" s="249"/>
      <c r="ER624" s="30"/>
      <c r="ET624" s="197"/>
      <c r="EU624" s="197"/>
      <c r="EV624" s="197"/>
      <c r="EX624" s="249"/>
      <c r="EZ624" s="30"/>
      <c r="FB624" s="197"/>
      <c r="FC624" s="197"/>
      <c r="FD624" s="197"/>
      <c r="FF624" s="249"/>
      <c r="FH624" s="30"/>
      <c r="FJ624" s="197"/>
      <c r="FK624" s="197"/>
      <c r="FL624" s="197"/>
      <c r="FN624" s="249"/>
      <c r="FP624" s="30"/>
      <c r="FR624" s="197"/>
      <c r="FS624" s="197"/>
      <c r="FT624" s="197"/>
      <c r="FV624" s="249"/>
      <c r="FX624" s="30"/>
      <c r="FZ624" s="197"/>
      <c r="GA624" s="197"/>
      <c r="GB624" s="197"/>
      <c r="GD624" s="249"/>
      <c r="GF624" s="30"/>
      <c r="GH624" s="197"/>
      <c r="GI624" s="197"/>
      <c r="GJ624" s="197"/>
      <c r="GL624" s="249"/>
      <c r="GN624" s="30"/>
      <c r="GP624" s="197"/>
      <c r="GQ624" s="197"/>
      <c r="GR624" s="197"/>
      <c r="GT624" s="249"/>
      <c r="GV624" s="30"/>
      <c r="GX624" s="197"/>
      <c r="GY624" s="197"/>
      <c r="GZ624" s="197"/>
      <c r="HB624" s="249"/>
      <c r="HD624" s="30"/>
      <c r="HF624" s="197"/>
      <c r="HG624" s="197"/>
      <c r="HH624" s="197"/>
      <c r="HJ624" s="249"/>
      <c r="HL624" s="30"/>
      <c r="HN624" s="197"/>
      <c r="HO624" s="197"/>
      <c r="HP624" s="197"/>
      <c r="HR624" s="249"/>
      <c r="HT624" s="30"/>
      <c r="HV624" s="197"/>
      <c r="HW624" s="197"/>
      <c r="HX624" s="197"/>
      <c r="HZ624" s="249"/>
      <c r="IB624" s="30"/>
      <c r="ID624" s="197"/>
      <c r="IE624" s="197"/>
      <c r="IF624" s="197"/>
      <c r="IH624" s="249"/>
      <c r="IJ624" s="30"/>
      <c r="IL624" s="197"/>
      <c r="IM624" s="197"/>
      <c r="IN624" s="197"/>
      <c r="IP624" s="249"/>
      <c r="IR624" s="30"/>
      <c r="IT624" s="197"/>
      <c r="IU624" s="197"/>
      <c r="IV624" s="197"/>
    </row>
    <row r="625" spans="1:256" s="87" customFormat="1" ht="27" customHeight="1">
      <c r="A625" s="88"/>
      <c r="B625" s="1">
        <v>133</v>
      </c>
      <c r="D625" s="8">
        <v>4129</v>
      </c>
      <c r="E625" s="89" t="s">
        <v>73</v>
      </c>
      <c r="F625" s="40">
        <v>500</v>
      </c>
      <c r="G625" s="40">
        <v>0</v>
      </c>
      <c r="H625" s="61">
        <f>G625/F625*100</f>
        <v>0</v>
      </c>
      <c r="J625" s="249"/>
      <c r="L625" s="30"/>
      <c r="N625" s="197"/>
      <c r="O625" s="197"/>
      <c r="P625" s="197"/>
      <c r="R625" s="249"/>
      <c r="T625" s="30"/>
      <c r="V625" s="197"/>
      <c r="W625" s="197"/>
      <c r="X625" s="197"/>
      <c r="Z625" s="249"/>
      <c r="AB625" s="30"/>
      <c r="AD625" s="197"/>
      <c r="AE625" s="197"/>
      <c r="AF625" s="197"/>
      <c r="AH625" s="249"/>
      <c r="AJ625" s="30"/>
      <c r="AL625" s="197"/>
      <c r="AM625" s="197"/>
      <c r="AN625" s="197"/>
      <c r="AP625" s="249"/>
      <c r="AR625" s="30"/>
      <c r="AT625" s="197"/>
      <c r="AU625" s="197"/>
      <c r="AV625" s="197"/>
      <c r="AX625" s="249"/>
      <c r="AZ625" s="30"/>
      <c r="BB625" s="197"/>
      <c r="BC625" s="197"/>
      <c r="BD625" s="197"/>
      <c r="BF625" s="249"/>
      <c r="BH625" s="30"/>
      <c r="BJ625" s="197"/>
      <c r="BK625" s="197"/>
      <c r="BL625" s="197"/>
      <c r="BN625" s="249"/>
      <c r="BP625" s="30"/>
      <c r="BR625" s="197"/>
      <c r="BS625" s="197"/>
      <c r="BT625" s="197"/>
      <c r="BV625" s="249"/>
      <c r="BX625" s="30"/>
      <c r="BZ625" s="197"/>
      <c r="CA625" s="197"/>
      <c r="CB625" s="197"/>
      <c r="CD625" s="249"/>
      <c r="CF625" s="30"/>
      <c r="CH625" s="197"/>
      <c r="CI625" s="197"/>
      <c r="CJ625" s="197"/>
      <c r="CL625" s="249"/>
      <c r="CN625" s="30"/>
      <c r="CP625" s="197"/>
      <c r="CQ625" s="197"/>
      <c r="CR625" s="197"/>
      <c r="CT625" s="249"/>
      <c r="CV625" s="30"/>
      <c r="CX625" s="197"/>
      <c r="CY625" s="197"/>
      <c r="CZ625" s="197"/>
      <c r="DB625" s="249"/>
      <c r="DD625" s="30"/>
      <c r="DF625" s="197"/>
      <c r="DG625" s="197"/>
      <c r="DH625" s="197"/>
      <c r="DJ625" s="249"/>
      <c r="DL625" s="30"/>
      <c r="DN625" s="197"/>
      <c r="DO625" s="197"/>
      <c r="DP625" s="197"/>
      <c r="DR625" s="249"/>
      <c r="DT625" s="30"/>
      <c r="DV625" s="197"/>
      <c r="DW625" s="197"/>
      <c r="DX625" s="197"/>
      <c r="DZ625" s="249"/>
      <c r="EB625" s="30"/>
      <c r="ED625" s="197"/>
      <c r="EE625" s="197"/>
      <c r="EF625" s="197"/>
      <c r="EH625" s="249"/>
      <c r="EJ625" s="30"/>
      <c r="EL625" s="197"/>
      <c r="EM625" s="197"/>
      <c r="EN625" s="197"/>
      <c r="EP625" s="249"/>
      <c r="ER625" s="30"/>
      <c r="ET625" s="197"/>
      <c r="EU625" s="197"/>
      <c r="EV625" s="197"/>
      <c r="EX625" s="249"/>
      <c r="EZ625" s="30"/>
      <c r="FB625" s="197"/>
      <c r="FC625" s="197"/>
      <c r="FD625" s="197"/>
      <c r="FF625" s="249"/>
      <c r="FH625" s="30"/>
      <c r="FJ625" s="197"/>
      <c r="FK625" s="197"/>
      <c r="FL625" s="197"/>
      <c r="FN625" s="249"/>
      <c r="FP625" s="30"/>
      <c r="FR625" s="197"/>
      <c r="FS625" s="197"/>
      <c r="FT625" s="197"/>
      <c r="FV625" s="249"/>
      <c r="FX625" s="30"/>
      <c r="FZ625" s="197"/>
      <c r="GA625" s="197"/>
      <c r="GB625" s="197"/>
      <c r="GD625" s="249"/>
      <c r="GF625" s="30"/>
      <c r="GH625" s="197"/>
      <c r="GI625" s="197"/>
      <c r="GJ625" s="197"/>
      <c r="GL625" s="249"/>
      <c r="GN625" s="30"/>
      <c r="GP625" s="197"/>
      <c r="GQ625" s="197"/>
      <c r="GR625" s="197"/>
      <c r="GT625" s="249"/>
      <c r="GV625" s="30"/>
      <c r="GX625" s="197"/>
      <c r="GY625" s="197"/>
      <c r="GZ625" s="197"/>
      <c r="HB625" s="249"/>
      <c r="HD625" s="30"/>
      <c r="HF625" s="197"/>
      <c r="HG625" s="197"/>
      <c r="HH625" s="197"/>
      <c r="HJ625" s="249"/>
      <c r="HL625" s="30"/>
      <c r="HN625" s="197"/>
      <c r="HO625" s="197"/>
      <c r="HP625" s="197"/>
      <c r="HR625" s="249"/>
      <c r="HT625" s="30"/>
      <c r="HV625" s="197"/>
      <c r="HW625" s="197"/>
      <c r="HX625" s="197"/>
      <c r="HZ625" s="249"/>
      <c r="IB625" s="30"/>
      <c r="ID625" s="197"/>
      <c r="IE625" s="197"/>
      <c r="IF625" s="197"/>
      <c r="IH625" s="249"/>
      <c r="IJ625" s="30"/>
      <c r="IL625" s="197"/>
      <c r="IM625" s="197"/>
      <c r="IN625" s="197"/>
      <c r="IP625" s="249"/>
      <c r="IR625" s="30"/>
      <c r="IT625" s="197"/>
      <c r="IU625" s="197"/>
      <c r="IV625" s="197"/>
    </row>
    <row r="626" spans="1:256" s="87" customFormat="1" ht="35.25" customHeight="1">
      <c r="A626" s="88"/>
      <c r="B626" s="8"/>
      <c r="C626" s="10">
        <v>412</v>
      </c>
      <c r="D626" s="21"/>
      <c r="E626" s="56" t="s">
        <v>71</v>
      </c>
      <c r="F626" s="52">
        <f>F624+F625</f>
        <v>1900</v>
      </c>
      <c r="G626" s="52">
        <f>G624+G625</f>
        <v>1311.04</v>
      </c>
      <c r="H626" s="279">
        <f>G626/F626*100</f>
        <v>69.0021052631579</v>
      </c>
      <c r="J626" s="30"/>
      <c r="K626" s="10"/>
      <c r="L626" s="36"/>
      <c r="M626" s="36"/>
      <c r="N626" s="75"/>
      <c r="O626" s="75"/>
      <c r="P626" s="197"/>
      <c r="R626" s="30"/>
      <c r="S626" s="10"/>
      <c r="T626" s="36"/>
      <c r="U626" s="36"/>
      <c r="V626" s="75"/>
      <c r="W626" s="75"/>
      <c r="X626" s="197"/>
      <c r="Z626" s="30"/>
      <c r="AA626" s="10"/>
      <c r="AB626" s="36"/>
      <c r="AC626" s="36"/>
      <c r="AD626" s="75"/>
      <c r="AE626" s="75"/>
      <c r="AF626" s="197"/>
      <c r="AH626" s="30"/>
      <c r="AI626" s="10"/>
      <c r="AJ626" s="36"/>
      <c r="AK626" s="36"/>
      <c r="AL626" s="75"/>
      <c r="AM626" s="75"/>
      <c r="AN626" s="197"/>
      <c r="AP626" s="30"/>
      <c r="AQ626" s="10"/>
      <c r="AR626" s="36"/>
      <c r="AS626" s="36"/>
      <c r="AT626" s="75"/>
      <c r="AU626" s="75"/>
      <c r="AV626" s="197"/>
      <c r="AX626" s="30"/>
      <c r="AY626" s="10"/>
      <c r="AZ626" s="36"/>
      <c r="BA626" s="36"/>
      <c r="BB626" s="75"/>
      <c r="BC626" s="75"/>
      <c r="BD626" s="197"/>
      <c r="BF626" s="30"/>
      <c r="BG626" s="10"/>
      <c r="BH626" s="36"/>
      <c r="BI626" s="36"/>
      <c r="BJ626" s="75"/>
      <c r="BK626" s="75"/>
      <c r="BL626" s="197"/>
      <c r="BN626" s="30"/>
      <c r="BO626" s="10"/>
      <c r="BP626" s="36"/>
      <c r="BQ626" s="36"/>
      <c r="BR626" s="75"/>
      <c r="BS626" s="75"/>
      <c r="BT626" s="197"/>
      <c r="BV626" s="30"/>
      <c r="BW626" s="10"/>
      <c r="BX626" s="36"/>
      <c r="BY626" s="36"/>
      <c r="BZ626" s="75"/>
      <c r="CA626" s="75"/>
      <c r="CB626" s="197"/>
      <c r="CD626" s="30"/>
      <c r="CE626" s="10"/>
      <c r="CF626" s="36"/>
      <c r="CG626" s="36"/>
      <c r="CH626" s="75"/>
      <c r="CI626" s="75"/>
      <c r="CJ626" s="197"/>
      <c r="CL626" s="30"/>
      <c r="CM626" s="10"/>
      <c r="CN626" s="36"/>
      <c r="CO626" s="36"/>
      <c r="CP626" s="75"/>
      <c r="CQ626" s="75"/>
      <c r="CR626" s="197"/>
      <c r="CT626" s="30"/>
      <c r="CU626" s="10"/>
      <c r="CV626" s="36"/>
      <c r="CW626" s="36"/>
      <c r="CX626" s="75"/>
      <c r="CY626" s="75"/>
      <c r="CZ626" s="197"/>
      <c r="DB626" s="30"/>
      <c r="DC626" s="10"/>
      <c r="DD626" s="36"/>
      <c r="DE626" s="36"/>
      <c r="DF626" s="75"/>
      <c r="DG626" s="75"/>
      <c r="DH626" s="197"/>
      <c r="DJ626" s="30"/>
      <c r="DK626" s="10"/>
      <c r="DL626" s="36"/>
      <c r="DM626" s="36"/>
      <c r="DN626" s="75"/>
      <c r="DO626" s="75"/>
      <c r="DP626" s="197"/>
      <c r="DR626" s="30"/>
      <c r="DS626" s="10"/>
      <c r="DT626" s="36"/>
      <c r="DU626" s="36"/>
      <c r="DV626" s="75"/>
      <c r="DW626" s="75"/>
      <c r="DX626" s="197"/>
      <c r="DZ626" s="30"/>
      <c r="EA626" s="10"/>
      <c r="EB626" s="36"/>
      <c r="EC626" s="36"/>
      <c r="ED626" s="75"/>
      <c r="EE626" s="75"/>
      <c r="EF626" s="197"/>
      <c r="EH626" s="30"/>
      <c r="EI626" s="10"/>
      <c r="EJ626" s="36"/>
      <c r="EK626" s="36"/>
      <c r="EL626" s="75"/>
      <c r="EM626" s="75"/>
      <c r="EN626" s="197"/>
      <c r="EP626" s="30"/>
      <c r="EQ626" s="10"/>
      <c r="ER626" s="36"/>
      <c r="ES626" s="36"/>
      <c r="ET626" s="75"/>
      <c r="EU626" s="75"/>
      <c r="EV626" s="197"/>
      <c r="EX626" s="30"/>
      <c r="EY626" s="10"/>
      <c r="EZ626" s="36"/>
      <c r="FA626" s="36"/>
      <c r="FB626" s="75"/>
      <c r="FC626" s="75"/>
      <c r="FD626" s="197"/>
      <c r="FF626" s="30"/>
      <c r="FG626" s="10"/>
      <c r="FH626" s="36"/>
      <c r="FI626" s="36"/>
      <c r="FJ626" s="75"/>
      <c r="FK626" s="75"/>
      <c r="FL626" s="197"/>
      <c r="FN626" s="30"/>
      <c r="FO626" s="10"/>
      <c r="FP626" s="36"/>
      <c r="FQ626" s="36"/>
      <c r="FR626" s="75"/>
      <c r="FS626" s="75"/>
      <c r="FT626" s="197"/>
      <c r="FV626" s="30"/>
      <c r="FW626" s="10"/>
      <c r="FX626" s="36"/>
      <c r="FY626" s="36"/>
      <c r="FZ626" s="75"/>
      <c r="GA626" s="75"/>
      <c r="GB626" s="197"/>
      <c r="GD626" s="30"/>
      <c r="GE626" s="10"/>
      <c r="GF626" s="36"/>
      <c r="GG626" s="36"/>
      <c r="GH626" s="75"/>
      <c r="GI626" s="75"/>
      <c r="GJ626" s="197"/>
      <c r="GL626" s="30"/>
      <c r="GM626" s="10"/>
      <c r="GN626" s="36"/>
      <c r="GO626" s="36"/>
      <c r="GP626" s="75"/>
      <c r="GQ626" s="75"/>
      <c r="GR626" s="197"/>
      <c r="GT626" s="30"/>
      <c r="GU626" s="10"/>
      <c r="GV626" s="36"/>
      <c r="GW626" s="36"/>
      <c r="GX626" s="75"/>
      <c r="GY626" s="75"/>
      <c r="GZ626" s="197"/>
      <c r="HB626" s="30"/>
      <c r="HC626" s="10"/>
      <c r="HD626" s="36"/>
      <c r="HE626" s="36"/>
      <c r="HF626" s="75"/>
      <c r="HG626" s="75"/>
      <c r="HH626" s="197"/>
      <c r="HJ626" s="30"/>
      <c r="HK626" s="10"/>
      <c r="HL626" s="36"/>
      <c r="HM626" s="36"/>
      <c r="HN626" s="75"/>
      <c r="HO626" s="75"/>
      <c r="HP626" s="197"/>
      <c r="HR626" s="30"/>
      <c r="HS626" s="10"/>
      <c r="HT626" s="36"/>
      <c r="HU626" s="36"/>
      <c r="HV626" s="75"/>
      <c r="HW626" s="75"/>
      <c r="HX626" s="197"/>
      <c r="HZ626" s="30"/>
      <c r="IA626" s="10"/>
      <c r="IB626" s="36"/>
      <c r="IC626" s="36"/>
      <c r="ID626" s="75"/>
      <c r="IE626" s="75"/>
      <c r="IF626" s="197"/>
      <c r="IH626" s="30"/>
      <c r="II626" s="10"/>
      <c r="IJ626" s="36"/>
      <c r="IK626" s="36"/>
      <c r="IL626" s="75"/>
      <c r="IM626" s="75"/>
      <c r="IN626" s="197"/>
      <c r="IP626" s="30"/>
      <c r="IQ626" s="10"/>
      <c r="IR626" s="36"/>
      <c r="IS626" s="36"/>
      <c r="IT626" s="75"/>
      <c r="IU626" s="75"/>
      <c r="IV626" s="197"/>
    </row>
    <row r="627" spans="1:256" s="87" customFormat="1" ht="27" customHeight="1">
      <c r="A627" s="88"/>
      <c r="B627" s="1">
        <v>133</v>
      </c>
      <c r="C627" s="104"/>
      <c r="D627" s="8">
        <v>4131</v>
      </c>
      <c r="E627" s="9" t="s">
        <v>5</v>
      </c>
      <c r="F627" s="40">
        <v>2000</v>
      </c>
      <c r="G627" s="40">
        <v>1299.95</v>
      </c>
      <c r="H627" s="61">
        <f>G627/F627*100</f>
        <v>64.9975</v>
      </c>
      <c r="J627" s="249"/>
      <c r="L627" s="30"/>
      <c r="N627" s="197"/>
      <c r="O627" s="197"/>
      <c r="P627" s="197"/>
      <c r="R627" s="249"/>
      <c r="T627" s="30"/>
      <c r="V627" s="197"/>
      <c r="W627" s="197"/>
      <c r="X627" s="197"/>
      <c r="Z627" s="249"/>
      <c r="AB627" s="30"/>
      <c r="AD627" s="197"/>
      <c r="AE627" s="197"/>
      <c r="AF627" s="197"/>
      <c r="AH627" s="249"/>
      <c r="AJ627" s="30"/>
      <c r="AL627" s="197"/>
      <c r="AM627" s="197"/>
      <c r="AN627" s="197"/>
      <c r="AP627" s="249"/>
      <c r="AR627" s="30"/>
      <c r="AT627" s="197"/>
      <c r="AU627" s="197"/>
      <c r="AV627" s="197"/>
      <c r="AX627" s="249"/>
      <c r="AZ627" s="30"/>
      <c r="BB627" s="197"/>
      <c r="BC627" s="197"/>
      <c r="BD627" s="197"/>
      <c r="BF627" s="249"/>
      <c r="BH627" s="30"/>
      <c r="BJ627" s="197"/>
      <c r="BK627" s="197"/>
      <c r="BL627" s="197"/>
      <c r="BN627" s="249"/>
      <c r="BP627" s="30"/>
      <c r="BR627" s="197"/>
      <c r="BS627" s="197"/>
      <c r="BT627" s="197"/>
      <c r="BV627" s="249"/>
      <c r="BX627" s="30"/>
      <c r="BZ627" s="197"/>
      <c r="CA627" s="197"/>
      <c r="CB627" s="197"/>
      <c r="CD627" s="249"/>
      <c r="CF627" s="30"/>
      <c r="CH627" s="197"/>
      <c r="CI627" s="197"/>
      <c r="CJ627" s="197"/>
      <c r="CL627" s="249"/>
      <c r="CN627" s="30"/>
      <c r="CP627" s="197"/>
      <c r="CQ627" s="197"/>
      <c r="CR627" s="197"/>
      <c r="CT627" s="249"/>
      <c r="CV627" s="30"/>
      <c r="CX627" s="197"/>
      <c r="CY627" s="197"/>
      <c r="CZ627" s="197"/>
      <c r="DB627" s="249"/>
      <c r="DD627" s="30"/>
      <c r="DF627" s="197"/>
      <c r="DG627" s="197"/>
      <c r="DH627" s="197"/>
      <c r="DJ627" s="249"/>
      <c r="DL627" s="30"/>
      <c r="DN627" s="197"/>
      <c r="DO627" s="197"/>
      <c r="DP627" s="197"/>
      <c r="DR627" s="249"/>
      <c r="DT627" s="30"/>
      <c r="DV627" s="197"/>
      <c r="DW627" s="197"/>
      <c r="DX627" s="197"/>
      <c r="DZ627" s="249"/>
      <c r="EB627" s="30"/>
      <c r="ED627" s="197"/>
      <c r="EE627" s="197"/>
      <c r="EF627" s="197"/>
      <c r="EH627" s="249"/>
      <c r="EJ627" s="30"/>
      <c r="EL627" s="197"/>
      <c r="EM627" s="197"/>
      <c r="EN627" s="197"/>
      <c r="EP627" s="249"/>
      <c r="ER627" s="30"/>
      <c r="ET627" s="197"/>
      <c r="EU627" s="197"/>
      <c r="EV627" s="197"/>
      <c r="EX627" s="249"/>
      <c r="EZ627" s="30"/>
      <c r="FB627" s="197"/>
      <c r="FC627" s="197"/>
      <c r="FD627" s="197"/>
      <c r="FF627" s="249"/>
      <c r="FH627" s="30"/>
      <c r="FJ627" s="197"/>
      <c r="FK627" s="197"/>
      <c r="FL627" s="197"/>
      <c r="FN627" s="249"/>
      <c r="FP627" s="30"/>
      <c r="FR627" s="197"/>
      <c r="FS627" s="197"/>
      <c r="FT627" s="197"/>
      <c r="FV627" s="249"/>
      <c r="FX627" s="30"/>
      <c r="FZ627" s="197"/>
      <c r="GA627" s="197"/>
      <c r="GB627" s="197"/>
      <c r="GD627" s="249"/>
      <c r="GF627" s="30"/>
      <c r="GH627" s="197"/>
      <c r="GI627" s="197"/>
      <c r="GJ627" s="197"/>
      <c r="GL627" s="249"/>
      <c r="GN627" s="30"/>
      <c r="GP627" s="197"/>
      <c r="GQ627" s="197"/>
      <c r="GR627" s="197"/>
      <c r="GT627" s="249"/>
      <c r="GV627" s="30"/>
      <c r="GX627" s="197"/>
      <c r="GY627" s="197"/>
      <c r="GZ627" s="197"/>
      <c r="HB627" s="249"/>
      <c r="HD627" s="30"/>
      <c r="HF627" s="197"/>
      <c r="HG627" s="197"/>
      <c r="HH627" s="197"/>
      <c r="HJ627" s="249"/>
      <c r="HL627" s="30"/>
      <c r="HN627" s="197"/>
      <c r="HO627" s="197"/>
      <c r="HP627" s="197"/>
      <c r="HR627" s="249"/>
      <c r="HT627" s="30"/>
      <c r="HV627" s="197"/>
      <c r="HW627" s="197"/>
      <c r="HX627" s="197"/>
      <c r="HZ627" s="249"/>
      <c r="IB627" s="30"/>
      <c r="ID627" s="197"/>
      <c r="IE627" s="197"/>
      <c r="IF627" s="197"/>
      <c r="IH627" s="249"/>
      <c r="IJ627" s="30"/>
      <c r="IL627" s="197"/>
      <c r="IM627" s="197"/>
      <c r="IN627" s="197"/>
      <c r="IP627" s="249"/>
      <c r="IR627" s="30"/>
      <c r="IT627" s="197"/>
      <c r="IU627" s="197"/>
      <c r="IV627" s="197"/>
    </row>
    <row r="628" spans="1:256" s="87" customFormat="1" ht="27" customHeight="1">
      <c r="A628" s="88"/>
      <c r="B628" s="1">
        <v>133</v>
      </c>
      <c r="C628" s="104"/>
      <c r="D628" s="91">
        <v>4132</v>
      </c>
      <c r="E628" s="9" t="s">
        <v>9</v>
      </c>
      <c r="F628" s="40">
        <v>500</v>
      </c>
      <c r="G628" s="40">
        <v>-27.2</v>
      </c>
      <c r="H628" s="61">
        <v>0</v>
      </c>
      <c r="J628" s="249"/>
      <c r="L628" s="30"/>
      <c r="N628" s="197"/>
      <c r="O628" s="197"/>
      <c r="P628" s="197"/>
      <c r="R628" s="249"/>
      <c r="T628" s="30"/>
      <c r="V628" s="197"/>
      <c r="W628" s="197"/>
      <c r="X628" s="197"/>
      <c r="Z628" s="249"/>
      <c r="AB628" s="30"/>
      <c r="AD628" s="197"/>
      <c r="AE628" s="197"/>
      <c r="AF628" s="197"/>
      <c r="AH628" s="249"/>
      <c r="AJ628" s="30"/>
      <c r="AL628" s="197"/>
      <c r="AM628" s="197"/>
      <c r="AN628" s="197"/>
      <c r="AP628" s="249"/>
      <c r="AR628" s="30"/>
      <c r="AT628" s="197"/>
      <c r="AU628" s="197"/>
      <c r="AV628" s="197"/>
      <c r="AX628" s="249"/>
      <c r="AZ628" s="30"/>
      <c r="BB628" s="197"/>
      <c r="BC628" s="197"/>
      <c r="BD628" s="197"/>
      <c r="BF628" s="249"/>
      <c r="BH628" s="30"/>
      <c r="BJ628" s="197"/>
      <c r="BK628" s="197"/>
      <c r="BL628" s="197"/>
      <c r="BN628" s="249"/>
      <c r="BP628" s="30"/>
      <c r="BR628" s="197"/>
      <c r="BS628" s="197"/>
      <c r="BT628" s="197"/>
      <c r="BV628" s="249"/>
      <c r="BX628" s="30"/>
      <c r="BZ628" s="197"/>
      <c r="CA628" s="197"/>
      <c r="CB628" s="197"/>
      <c r="CD628" s="249"/>
      <c r="CF628" s="30"/>
      <c r="CH628" s="197"/>
      <c r="CI628" s="197"/>
      <c r="CJ628" s="197"/>
      <c r="CL628" s="249"/>
      <c r="CN628" s="30"/>
      <c r="CP628" s="197"/>
      <c r="CQ628" s="197"/>
      <c r="CR628" s="197"/>
      <c r="CT628" s="249"/>
      <c r="CV628" s="30"/>
      <c r="CX628" s="197"/>
      <c r="CY628" s="197"/>
      <c r="CZ628" s="197"/>
      <c r="DB628" s="249"/>
      <c r="DD628" s="30"/>
      <c r="DF628" s="197"/>
      <c r="DG628" s="197"/>
      <c r="DH628" s="197"/>
      <c r="DJ628" s="249"/>
      <c r="DL628" s="30"/>
      <c r="DN628" s="197"/>
      <c r="DO628" s="197"/>
      <c r="DP628" s="197"/>
      <c r="DR628" s="249"/>
      <c r="DT628" s="30"/>
      <c r="DV628" s="197"/>
      <c r="DW628" s="197"/>
      <c r="DX628" s="197"/>
      <c r="DZ628" s="249"/>
      <c r="EB628" s="30"/>
      <c r="ED628" s="197"/>
      <c r="EE628" s="197"/>
      <c r="EF628" s="197"/>
      <c r="EH628" s="249"/>
      <c r="EJ628" s="30"/>
      <c r="EL628" s="197"/>
      <c r="EM628" s="197"/>
      <c r="EN628" s="197"/>
      <c r="EP628" s="249"/>
      <c r="ER628" s="30"/>
      <c r="ET628" s="197"/>
      <c r="EU628" s="197"/>
      <c r="EV628" s="197"/>
      <c r="EX628" s="249"/>
      <c r="EZ628" s="30"/>
      <c r="FB628" s="197"/>
      <c r="FC628" s="197"/>
      <c r="FD628" s="197"/>
      <c r="FF628" s="249"/>
      <c r="FH628" s="30"/>
      <c r="FJ628" s="197"/>
      <c r="FK628" s="197"/>
      <c r="FL628" s="197"/>
      <c r="FN628" s="249"/>
      <c r="FP628" s="30"/>
      <c r="FR628" s="197"/>
      <c r="FS628" s="197"/>
      <c r="FT628" s="197"/>
      <c r="FV628" s="249"/>
      <c r="FX628" s="30"/>
      <c r="FZ628" s="197"/>
      <c r="GA628" s="197"/>
      <c r="GB628" s="197"/>
      <c r="GD628" s="249"/>
      <c r="GF628" s="30"/>
      <c r="GH628" s="197"/>
      <c r="GI628" s="197"/>
      <c r="GJ628" s="197"/>
      <c r="GL628" s="249"/>
      <c r="GN628" s="30"/>
      <c r="GP628" s="197"/>
      <c r="GQ628" s="197"/>
      <c r="GR628" s="197"/>
      <c r="GT628" s="249"/>
      <c r="GV628" s="30"/>
      <c r="GX628" s="197"/>
      <c r="GY628" s="197"/>
      <c r="GZ628" s="197"/>
      <c r="HB628" s="249"/>
      <c r="HD628" s="30"/>
      <c r="HF628" s="197"/>
      <c r="HG628" s="197"/>
      <c r="HH628" s="197"/>
      <c r="HJ628" s="249"/>
      <c r="HL628" s="30"/>
      <c r="HN628" s="197"/>
      <c r="HO628" s="197"/>
      <c r="HP628" s="197"/>
      <c r="HR628" s="249"/>
      <c r="HT628" s="30"/>
      <c r="HV628" s="197"/>
      <c r="HW628" s="197"/>
      <c r="HX628" s="197"/>
      <c r="HZ628" s="249"/>
      <c r="IB628" s="30"/>
      <c r="ID628" s="197"/>
      <c r="IE628" s="197"/>
      <c r="IF628" s="197"/>
      <c r="IH628" s="249"/>
      <c r="IJ628" s="30"/>
      <c r="IL628" s="197"/>
      <c r="IM628" s="197"/>
      <c r="IN628" s="197"/>
      <c r="IP628" s="249"/>
      <c r="IR628" s="30"/>
      <c r="IT628" s="197"/>
      <c r="IU628" s="197"/>
      <c r="IV628" s="197"/>
    </row>
    <row r="629" spans="1:256" s="87" customFormat="1" ht="27" customHeight="1">
      <c r="A629" s="88"/>
      <c r="B629" s="1">
        <v>133</v>
      </c>
      <c r="C629" s="104"/>
      <c r="D629" s="8">
        <v>4135</v>
      </c>
      <c r="E629" s="9" t="s">
        <v>122</v>
      </c>
      <c r="F629" s="40">
        <v>800</v>
      </c>
      <c r="G629" s="40">
        <v>334.6</v>
      </c>
      <c r="H629" s="61">
        <f>G629/F629*100</f>
        <v>41.825</v>
      </c>
      <c r="J629" s="249"/>
      <c r="L629" s="30"/>
      <c r="N629" s="197"/>
      <c r="O629" s="197"/>
      <c r="P629" s="197"/>
      <c r="R629" s="249"/>
      <c r="T629" s="30"/>
      <c r="V629" s="197"/>
      <c r="W629" s="197"/>
      <c r="X629" s="197"/>
      <c r="Z629" s="249"/>
      <c r="AB629" s="30"/>
      <c r="AD629" s="197"/>
      <c r="AE629" s="197"/>
      <c r="AF629" s="197"/>
      <c r="AH629" s="249"/>
      <c r="AJ629" s="30"/>
      <c r="AL629" s="197"/>
      <c r="AM629" s="197"/>
      <c r="AN629" s="197"/>
      <c r="AP629" s="249"/>
      <c r="AR629" s="30"/>
      <c r="AT629" s="197"/>
      <c r="AU629" s="197"/>
      <c r="AV629" s="197"/>
      <c r="AX629" s="249"/>
      <c r="AZ629" s="30"/>
      <c r="BB629" s="197"/>
      <c r="BC629" s="197"/>
      <c r="BD629" s="197"/>
      <c r="BF629" s="249"/>
      <c r="BH629" s="30"/>
      <c r="BJ629" s="197"/>
      <c r="BK629" s="197"/>
      <c r="BL629" s="197"/>
      <c r="BN629" s="249"/>
      <c r="BP629" s="30"/>
      <c r="BR629" s="197"/>
      <c r="BS629" s="197"/>
      <c r="BT629" s="197"/>
      <c r="BV629" s="249"/>
      <c r="BX629" s="30"/>
      <c r="BZ629" s="197"/>
      <c r="CA629" s="197"/>
      <c r="CB629" s="197"/>
      <c r="CD629" s="249"/>
      <c r="CF629" s="30"/>
      <c r="CH629" s="197"/>
      <c r="CI629" s="197"/>
      <c r="CJ629" s="197"/>
      <c r="CL629" s="249"/>
      <c r="CN629" s="30"/>
      <c r="CP629" s="197"/>
      <c r="CQ629" s="197"/>
      <c r="CR629" s="197"/>
      <c r="CT629" s="249"/>
      <c r="CV629" s="30"/>
      <c r="CX629" s="197"/>
      <c r="CY629" s="197"/>
      <c r="CZ629" s="197"/>
      <c r="DB629" s="249"/>
      <c r="DD629" s="30"/>
      <c r="DF629" s="197"/>
      <c r="DG629" s="197"/>
      <c r="DH629" s="197"/>
      <c r="DJ629" s="249"/>
      <c r="DL629" s="30"/>
      <c r="DN629" s="197"/>
      <c r="DO629" s="197"/>
      <c r="DP629" s="197"/>
      <c r="DR629" s="249"/>
      <c r="DT629" s="30"/>
      <c r="DV629" s="197"/>
      <c r="DW629" s="197"/>
      <c r="DX629" s="197"/>
      <c r="DZ629" s="249"/>
      <c r="EB629" s="30"/>
      <c r="ED629" s="197"/>
      <c r="EE629" s="197"/>
      <c r="EF629" s="197"/>
      <c r="EH629" s="249"/>
      <c r="EJ629" s="30"/>
      <c r="EL629" s="197"/>
      <c r="EM629" s="197"/>
      <c r="EN629" s="197"/>
      <c r="EP629" s="249"/>
      <c r="ER629" s="30"/>
      <c r="ET629" s="197"/>
      <c r="EU629" s="197"/>
      <c r="EV629" s="197"/>
      <c r="EX629" s="249"/>
      <c r="EZ629" s="30"/>
      <c r="FB629" s="197"/>
      <c r="FC629" s="197"/>
      <c r="FD629" s="197"/>
      <c r="FF629" s="249"/>
      <c r="FH629" s="30"/>
      <c r="FJ629" s="197"/>
      <c r="FK629" s="197"/>
      <c r="FL629" s="197"/>
      <c r="FN629" s="249"/>
      <c r="FP629" s="30"/>
      <c r="FR629" s="197"/>
      <c r="FS629" s="197"/>
      <c r="FT629" s="197"/>
      <c r="FV629" s="249"/>
      <c r="FX629" s="30"/>
      <c r="FZ629" s="197"/>
      <c r="GA629" s="197"/>
      <c r="GB629" s="197"/>
      <c r="GD629" s="249"/>
      <c r="GF629" s="30"/>
      <c r="GH629" s="197"/>
      <c r="GI629" s="197"/>
      <c r="GJ629" s="197"/>
      <c r="GL629" s="249"/>
      <c r="GN629" s="30"/>
      <c r="GP629" s="197"/>
      <c r="GQ629" s="197"/>
      <c r="GR629" s="197"/>
      <c r="GT629" s="249"/>
      <c r="GV629" s="30"/>
      <c r="GX629" s="197"/>
      <c r="GY629" s="197"/>
      <c r="GZ629" s="197"/>
      <c r="HB629" s="249"/>
      <c r="HD629" s="30"/>
      <c r="HF629" s="197"/>
      <c r="HG629" s="197"/>
      <c r="HH629" s="197"/>
      <c r="HJ629" s="249"/>
      <c r="HL629" s="30"/>
      <c r="HN629" s="197"/>
      <c r="HO629" s="197"/>
      <c r="HP629" s="197"/>
      <c r="HR629" s="249"/>
      <c r="HT629" s="30"/>
      <c r="HV629" s="197"/>
      <c r="HW629" s="197"/>
      <c r="HX629" s="197"/>
      <c r="HZ629" s="249"/>
      <c r="IB629" s="30"/>
      <c r="ID629" s="197"/>
      <c r="IE629" s="197"/>
      <c r="IF629" s="197"/>
      <c r="IH629" s="249"/>
      <c r="IJ629" s="30"/>
      <c r="IL629" s="197"/>
      <c r="IM629" s="197"/>
      <c r="IN629" s="197"/>
      <c r="IP629" s="249"/>
      <c r="IR629" s="30"/>
      <c r="IT629" s="197"/>
      <c r="IU629" s="197"/>
      <c r="IV629" s="197"/>
    </row>
    <row r="630" spans="1:256" s="87" customFormat="1" ht="27" customHeight="1">
      <c r="A630" s="88"/>
      <c r="B630" s="1">
        <v>133</v>
      </c>
      <c r="C630" s="104"/>
      <c r="D630" s="8">
        <v>4139</v>
      </c>
      <c r="E630" s="32" t="s">
        <v>75</v>
      </c>
      <c r="F630" s="40">
        <v>2500</v>
      </c>
      <c r="G630" s="40">
        <v>1360</v>
      </c>
      <c r="H630" s="61">
        <f>G630/F630*100</f>
        <v>54.400000000000006</v>
      </c>
      <c r="J630" s="249"/>
      <c r="L630" s="30"/>
      <c r="N630" s="197"/>
      <c r="O630" s="197"/>
      <c r="P630" s="197"/>
      <c r="R630" s="249"/>
      <c r="T630" s="30"/>
      <c r="V630" s="197"/>
      <c r="W630" s="197"/>
      <c r="X630" s="197"/>
      <c r="Z630" s="249"/>
      <c r="AB630" s="30"/>
      <c r="AD630" s="197"/>
      <c r="AE630" s="197"/>
      <c r="AF630" s="197"/>
      <c r="AH630" s="249"/>
      <c r="AJ630" s="30"/>
      <c r="AL630" s="197"/>
      <c r="AM630" s="197"/>
      <c r="AN630" s="197"/>
      <c r="AP630" s="249"/>
      <c r="AR630" s="30"/>
      <c r="AT630" s="197"/>
      <c r="AU630" s="197"/>
      <c r="AV630" s="197"/>
      <c r="AX630" s="249"/>
      <c r="AZ630" s="30"/>
      <c r="BB630" s="197"/>
      <c r="BC630" s="197"/>
      <c r="BD630" s="197"/>
      <c r="BF630" s="249"/>
      <c r="BH630" s="30"/>
      <c r="BJ630" s="197"/>
      <c r="BK630" s="197"/>
      <c r="BL630" s="197"/>
      <c r="BN630" s="249"/>
      <c r="BP630" s="30"/>
      <c r="BR630" s="197"/>
      <c r="BS630" s="197"/>
      <c r="BT630" s="197"/>
      <c r="BV630" s="249"/>
      <c r="BX630" s="30"/>
      <c r="BZ630" s="197"/>
      <c r="CA630" s="197"/>
      <c r="CB630" s="197"/>
      <c r="CD630" s="249"/>
      <c r="CF630" s="30"/>
      <c r="CH630" s="197"/>
      <c r="CI630" s="197"/>
      <c r="CJ630" s="197"/>
      <c r="CL630" s="249"/>
      <c r="CN630" s="30"/>
      <c r="CP630" s="197"/>
      <c r="CQ630" s="197"/>
      <c r="CR630" s="197"/>
      <c r="CT630" s="249"/>
      <c r="CV630" s="30"/>
      <c r="CX630" s="197"/>
      <c r="CY630" s="197"/>
      <c r="CZ630" s="197"/>
      <c r="DB630" s="249"/>
      <c r="DD630" s="30"/>
      <c r="DF630" s="197"/>
      <c r="DG630" s="197"/>
      <c r="DH630" s="197"/>
      <c r="DJ630" s="249"/>
      <c r="DL630" s="30"/>
      <c r="DN630" s="197"/>
      <c r="DO630" s="197"/>
      <c r="DP630" s="197"/>
      <c r="DR630" s="249"/>
      <c r="DT630" s="30"/>
      <c r="DV630" s="197"/>
      <c r="DW630" s="197"/>
      <c r="DX630" s="197"/>
      <c r="DZ630" s="249"/>
      <c r="EB630" s="30"/>
      <c r="ED630" s="197"/>
      <c r="EE630" s="197"/>
      <c r="EF630" s="197"/>
      <c r="EH630" s="249"/>
      <c r="EJ630" s="30"/>
      <c r="EL630" s="197"/>
      <c r="EM630" s="197"/>
      <c r="EN630" s="197"/>
      <c r="EP630" s="249"/>
      <c r="ER630" s="30"/>
      <c r="ET630" s="197"/>
      <c r="EU630" s="197"/>
      <c r="EV630" s="197"/>
      <c r="EX630" s="249"/>
      <c r="EZ630" s="30"/>
      <c r="FB630" s="197"/>
      <c r="FC630" s="197"/>
      <c r="FD630" s="197"/>
      <c r="FF630" s="249"/>
      <c r="FH630" s="30"/>
      <c r="FJ630" s="197"/>
      <c r="FK630" s="197"/>
      <c r="FL630" s="197"/>
      <c r="FN630" s="249"/>
      <c r="FP630" s="30"/>
      <c r="FR630" s="197"/>
      <c r="FS630" s="197"/>
      <c r="FT630" s="197"/>
      <c r="FV630" s="249"/>
      <c r="FX630" s="30"/>
      <c r="FZ630" s="197"/>
      <c r="GA630" s="197"/>
      <c r="GB630" s="197"/>
      <c r="GD630" s="249"/>
      <c r="GF630" s="30"/>
      <c r="GH630" s="197"/>
      <c r="GI630" s="197"/>
      <c r="GJ630" s="197"/>
      <c r="GL630" s="249"/>
      <c r="GN630" s="30"/>
      <c r="GP630" s="197"/>
      <c r="GQ630" s="197"/>
      <c r="GR630" s="197"/>
      <c r="GT630" s="249"/>
      <c r="GV630" s="30"/>
      <c r="GX630" s="197"/>
      <c r="GY630" s="197"/>
      <c r="GZ630" s="197"/>
      <c r="HB630" s="249"/>
      <c r="HD630" s="30"/>
      <c r="HF630" s="197"/>
      <c r="HG630" s="197"/>
      <c r="HH630" s="197"/>
      <c r="HJ630" s="249"/>
      <c r="HL630" s="30"/>
      <c r="HN630" s="197"/>
      <c r="HO630" s="197"/>
      <c r="HP630" s="197"/>
      <c r="HR630" s="249"/>
      <c r="HT630" s="30"/>
      <c r="HV630" s="197"/>
      <c r="HW630" s="197"/>
      <c r="HX630" s="197"/>
      <c r="HZ630" s="249"/>
      <c r="IB630" s="30"/>
      <c r="ID630" s="197"/>
      <c r="IE630" s="197"/>
      <c r="IF630" s="197"/>
      <c r="IH630" s="249"/>
      <c r="IJ630" s="30"/>
      <c r="IL630" s="197"/>
      <c r="IM630" s="197"/>
      <c r="IN630" s="197"/>
      <c r="IP630" s="249"/>
      <c r="IR630" s="30"/>
      <c r="IT630" s="197"/>
      <c r="IU630" s="197"/>
      <c r="IV630" s="197"/>
    </row>
    <row r="631" spans="1:256" s="87" customFormat="1" ht="37.5" customHeight="1" thickBot="1">
      <c r="A631" s="88"/>
      <c r="B631" s="93"/>
      <c r="C631" s="27">
        <v>413</v>
      </c>
      <c r="D631" s="17"/>
      <c r="E631" s="266" t="s">
        <v>2</v>
      </c>
      <c r="F631" s="69">
        <f>F627+F628+F629+F630</f>
        <v>5800</v>
      </c>
      <c r="G631" s="69">
        <f>G627+G628+G629+G630</f>
        <v>2967.35</v>
      </c>
      <c r="H631" s="277">
        <f>G631/F631*100</f>
        <v>51.161206896551725</v>
      </c>
      <c r="J631" s="30"/>
      <c r="K631" s="10"/>
      <c r="L631" s="10"/>
      <c r="M631" s="36"/>
      <c r="N631" s="75"/>
      <c r="O631" s="75"/>
      <c r="P631" s="197"/>
      <c r="R631" s="30"/>
      <c r="S631" s="10"/>
      <c r="T631" s="10"/>
      <c r="U631" s="36"/>
      <c r="V631" s="75"/>
      <c r="W631" s="75"/>
      <c r="X631" s="197"/>
      <c r="Z631" s="30"/>
      <c r="AA631" s="10"/>
      <c r="AB631" s="10"/>
      <c r="AC631" s="36"/>
      <c r="AD631" s="75"/>
      <c r="AE631" s="75"/>
      <c r="AF631" s="197"/>
      <c r="AH631" s="30"/>
      <c r="AI631" s="10"/>
      <c r="AJ631" s="10"/>
      <c r="AK631" s="36"/>
      <c r="AL631" s="75"/>
      <c r="AM631" s="75"/>
      <c r="AN631" s="197"/>
      <c r="AP631" s="30"/>
      <c r="AQ631" s="10"/>
      <c r="AR631" s="10"/>
      <c r="AS631" s="36"/>
      <c r="AT631" s="75"/>
      <c r="AU631" s="75"/>
      <c r="AV631" s="197"/>
      <c r="AX631" s="30"/>
      <c r="AY631" s="10"/>
      <c r="AZ631" s="10"/>
      <c r="BA631" s="36"/>
      <c r="BB631" s="75"/>
      <c r="BC631" s="75"/>
      <c r="BD631" s="197"/>
      <c r="BF631" s="30"/>
      <c r="BG631" s="10"/>
      <c r="BH631" s="10"/>
      <c r="BI631" s="36"/>
      <c r="BJ631" s="75"/>
      <c r="BK631" s="75"/>
      <c r="BL631" s="197"/>
      <c r="BN631" s="30"/>
      <c r="BO631" s="10"/>
      <c r="BP631" s="10"/>
      <c r="BQ631" s="36"/>
      <c r="BR631" s="75"/>
      <c r="BS631" s="75"/>
      <c r="BT631" s="197"/>
      <c r="BV631" s="30"/>
      <c r="BW631" s="10"/>
      <c r="BX631" s="10"/>
      <c r="BY631" s="36"/>
      <c r="BZ631" s="75"/>
      <c r="CA631" s="75"/>
      <c r="CB631" s="197"/>
      <c r="CD631" s="30"/>
      <c r="CE631" s="10"/>
      <c r="CF631" s="10"/>
      <c r="CG631" s="36"/>
      <c r="CH631" s="75"/>
      <c r="CI631" s="75"/>
      <c r="CJ631" s="197"/>
      <c r="CL631" s="30"/>
      <c r="CM631" s="10"/>
      <c r="CN631" s="10"/>
      <c r="CO631" s="36"/>
      <c r="CP631" s="75"/>
      <c r="CQ631" s="75"/>
      <c r="CR631" s="197"/>
      <c r="CT631" s="30"/>
      <c r="CU631" s="10"/>
      <c r="CV631" s="10"/>
      <c r="CW631" s="36"/>
      <c r="CX631" s="75"/>
      <c r="CY631" s="75"/>
      <c r="CZ631" s="197"/>
      <c r="DB631" s="30"/>
      <c r="DC631" s="10"/>
      <c r="DD631" s="10"/>
      <c r="DE631" s="36"/>
      <c r="DF631" s="75"/>
      <c r="DG631" s="75"/>
      <c r="DH631" s="197"/>
      <c r="DJ631" s="30"/>
      <c r="DK631" s="10"/>
      <c r="DL631" s="10"/>
      <c r="DM631" s="36"/>
      <c r="DN631" s="75"/>
      <c r="DO631" s="75"/>
      <c r="DP631" s="197"/>
      <c r="DR631" s="30"/>
      <c r="DS631" s="10"/>
      <c r="DT631" s="10"/>
      <c r="DU631" s="36"/>
      <c r="DV631" s="75"/>
      <c r="DW631" s="75"/>
      <c r="DX631" s="197"/>
      <c r="DZ631" s="30"/>
      <c r="EA631" s="10"/>
      <c r="EB631" s="10"/>
      <c r="EC631" s="36"/>
      <c r="ED631" s="75"/>
      <c r="EE631" s="75"/>
      <c r="EF631" s="197"/>
      <c r="EH631" s="30"/>
      <c r="EI631" s="10"/>
      <c r="EJ631" s="10"/>
      <c r="EK631" s="36"/>
      <c r="EL631" s="75"/>
      <c r="EM631" s="75"/>
      <c r="EN631" s="197"/>
      <c r="EP631" s="30"/>
      <c r="EQ631" s="10"/>
      <c r="ER631" s="10"/>
      <c r="ES631" s="36"/>
      <c r="ET631" s="75"/>
      <c r="EU631" s="75"/>
      <c r="EV631" s="197"/>
      <c r="EX631" s="30"/>
      <c r="EY631" s="10"/>
      <c r="EZ631" s="10"/>
      <c r="FA631" s="36"/>
      <c r="FB631" s="75"/>
      <c r="FC631" s="75"/>
      <c r="FD631" s="197"/>
      <c r="FF631" s="30"/>
      <c r="FG631" s="10"/>
      <c r="FH631" s="10"/>
      <c r="FI631" s="36"/>
      <c r="FJ631" s="75"/>
      <c r="FK631" s="75"/>
      <c r="FL631" s="197"/>
      <c r="FN631" s="30"/>
      <c r="FO631" s="10"/>
      <c r="FP631" s="10"/>
      <c r="FQ631" s="36"/>
      <c r="FR631" s="75"/>
      <c r="FS631" s="75"/>
      <c r="FT631" s="197"/>
      <c r="FV631" s="30"/>
      <c r="FW631" s="10"/>
      <c r="FX631" s="10"/>
      <c r="FY631" s="36"/>
      <c r="FZ631" s="75"/>
      <c r="GA631" s="75"/>
      <c r="GB631" s="197"/>
      <c r="GD631" s="30"/>
      <c r="GE631" s="10"/>
      <c r="GF631" s="10"/>
      <c r="GG631" s="36"/>
      <c r="GH631" s="75"/>
      <c r="GI631" s="75"/>
      <c r="GJ631" s="197"/>
      <c r="GL631" s="30"/>
      <c r="GM631" s="10"/>
      <c r="GN631" s="10"/>
      <c r="GO631" s="36"/>
      <c r="GP631" s="75"/>
      <c r="GQ631" s="75"/>
      <c r="GR631" s="197"/>
      <c r="GT631" s="30"/>
      <c r="GU631" s="10"/>
      <c r="GV631" s="10"/>
      <c r="GW631" s="36"/>
      <c r="GX631" s="75"/>
      <c r="GY631" s="75"/>
      <c r="GZ631" s="197"/>
      <c r="HB631" s="30"/>
      <c r="HC631" s="10"/>
      <c r="HD631" s="10"/>
      <c r="HE631" s="36"/>
      <c r="HF631" s="75"/>
      <c r="HG631" s="75"/>
      <c r="HH631" s="197"/>
      <c r="HJ631" s="30"/>
      <c r="HK631" s="10"/>
      <c r="HL631" s="10"/>
      <c r="HM631" s="36"/>
      <c r="HN631" s="75"/>
      <c r="HO631" s="75"/>
      <c r="HP631" s="197"/>
      <c r="HR631" s="30"/>
      <c r="HS631" s="10"/>
      <c r="HT631" s="10"/>
      <c r="HU631" s="36"/>
      <c r="HV631" s="75"/>
      <c r="HW631" s="75"/>
      <c r="HX631" s="197"/>
      <c r="HZ631" s="30"/>
      <c r="IA631" s="10"/>
      <c r="IB631" s="10"/>
      <c r="IC631" s="36"/>
      <c r="ID631" s="75"/>
      <c r="IE631" s="75"/>
      <c r="IF631" s="197"/>
      <c r="IH631" s="30"/>
      <c r="II631" s="10"/>
      <c r="IJ631" s="10"/>
      <c r="IK631" s="36"/>
      <c r="IL631" s="75"/>
      <c r="IM631" s="75"/>
      <c r="IN631" s="197"/>
      <c r="IP631" s="30"/>
      <c r="IQ631" s="10"/>
      <c r="IR631" s="10"/>
      <c r="IS631" s="36"/>
      <c r="IT631" s="75"/>
      <c r="IU631" s="75"/>
      <c r="IV631" s="197"/>
    </row>
    <row r="632" spans="1:256" s="87" customFormat="1" ht="36.75" customHeight="1" thickBot="1" thickTop="1">
      <c r="A632" s="344" t="s">
        <v>28</v>
      </c>
      <c r="B632" s="345"/>
      <c r="C632" s="345"/>
      <c r="D632" s="345"/>
      <c r="E632" s="346"/>
      <c r="F632" s="206">
        <f>F631+F626+F623</f>
        <v>53500</v>
      </c>
      <c r="G632" s="206">
        <f>G631+G626+G623</f>
        <v>48431.26</v>
      </c>
      <c r="H632" s="278">
        <f>G632/F632*100</f>
        <v>90.52571962616824</v>
      </c>
      <c r="I632" s="402"/>
      <c r="J632" s="403"/>
      <c r="K632" s="403"/>
      <c r="L632" s="403"/>
      <c r="M632" s="403"/>
      <c r="N632" s="253"/>
      <c r="O632" s="253"/>
      <c r="P632" s="252"/>
      <c r="Q632" s="402"/>
      <c r="R632" s="403"/>
      <c r="S632" s="403"/>
      <c r="T632" s="403"/>
      <c r="U632" s="403"/>
      <c r="V632" s="253"/>
      <c r="W632" s="253"/>
      <c r="X632" s="252"/>
      <c r="Y632" s="402"/>
      <c r="Z632" s="403"/>
      <c r="AA632" s="403"/>
      <c r="AB632" s="403"/>
      <c r="AC632" s="403"/>
      <c r="AD632" s="253"/>
      <c r="AE632" s="253"/>
      <c r="AF632" s="252"/>
      <c r="AG632" s="402"/>
      <c r="AH632" s="403"/>
      <c r="AI632" s="403"/>
      <c r="AJ632" s="403"/>
      <c r="AK632" s="403"/>
      <c r="AL632" s="253"/>
      <c r="AM632" s="253"/>
      <c r="AN632" s="252"/>
      <c r="AO632" s="402"/>
      <c r="AP632" s="403"/>
      <c r="AQ632" s="403"/>
      <c r="AR632" s="403"/>
      <c r="AS632" s="403"/>
      <c r="AT632" s="253"/>
      <c r="AU632" s="253"/>
      <c r="AV632" s="252"/>
      <c r="AW632" s="402"/>
      <c r="AX632" s="403"/>
      <c r="AY632" s="403"/>
      <c r="AZ632" s="403"/>
      <c r="BA632" s="403"/>
      <c r="BB632" s="253"/>
      <c r="BC632" s="253"/>
      <c r="BD632" s="252"/>
      <c r="BE632" s="402"/>
      <c r="BF632" s="403"/>
      <c r="BG632" s="403"/>
      <c r="BH632" s="403"/>
      <c r="BI632" s="403"/>
      <c r="BJ632" s="253"/>
      <c r="BK632" s="253"/>
      <c r="BL632" s="252"/>
      <c r="BM632" s="402"/>
      <c r="BN632" s="403"/>
      <c r="BO632" s="403"/>
      <c r="BP632" s="403"/>
      <c r="BQ632" s="403"/>
      <c r="BR632" s="253"/>
      <c r="BS632" s="253"/>
      <c r="BT632" s="252"/>
      <c r="BU632" s="402"/>
      <c r="BV632" s="403"/>
      <c r="BW632" s="403"/>
      <c r="BX632" s="403"/>
      <c r="BY632" s="403"/>
      <c r="BZ632" s="253"/>
      <c r="CA632" s="253"/>
      <c r="CB632" s="252"/>
      <c r="CC632" s="402"/>
      <c r="CD632" s="403"/>
      <c r="CE632" s="403"/>
      <c r="CF632" s="403"/>
      <c r="CG632" s="403"/>
      <c r="CH632" s="253"/>
      <c r="CI632" s="253"/>
      <c r="CJ632" s="252"/>
      <c r="CK632" s="402"/>
      <c r="CL632" s="403"/>
      <c r="CM632" s="403"/>
      <c r="CN632" s="403"/>
      <c r="CO632" s="403"/>
      <c r="CP632" s="253"/>
      <c r="CQ632" s="253"/>
      <c r="CR632" s="252"/>
      <c r="CS632" s="402"/>
      <c r="CT632" s="403"/>
      <c r="CU632" s="403"/>
      <c r="CV632" s="403"/>
      <c r="CW632" s="403"/>
      <c r="CX632" s="253"/>
      <c r="CY632" s="253"/>
      <c r="CZ632" s="252"/>
      <c r="DA632" s="402"/>
      <c r="DB632" s="403"/>
      <c r="DC632" s="403"/>
      <c r="DD632" s="403"/>
      <c r="DE632" s="403"/>
      <c r="DF632" s="253"/>
      <c r="DG632" s="253"/>
      <c r="DH632" s="252"/>
      <c r="DI632" s="402"/>
      <c r="DJ632" s="403"/>
      <c r="DK632" s="403"/>
      <c r="DL632" s="403"/>
      <c r="DM632" s="403"/>
      <c r="DN632" s="253"/>
      <c r="DO632" s="253"/>
      <c r="DP632" s="252"/>
      <c r="DQ632" s="402"/>
      <c r="DR632" s="403"/>
      <c r="DS632" s="403"/>
      <c r="DT632" s="403"/>
      <c r="DU632" s="403"/>
      <c r="DV632" s="253"/>
      <c r="DW632" s="253"/>
      <c r="DX632" s="252"/>
      <c r="DY632" s="402"/>
      <c r="DZ632" s="403"/>
      <c r="EA632" s="403"/>
      <c r="EB632" s="403"/>
      <c r="EC632" s="403"/>
      <c r="ED632" s="253"/>
      <c r="EE632" s="253"/>
      <c r="EF632" s="252"/>
      <c r="EG632" s="402"/>
      <c r="EH632" s="403"/>
      <c r="EI632" s="403"/>
      <c r="EJ632" s="403"/>
      <c r="EK632" s="403"/>
      <c r="EL632" s="253"/>
      <c r="EM632" s="253"/>
      <c r="EN632" s="252"/>
      <c r="EO632" s="402"/>
      <c r="EP632" s="403"/>
      <c r="EQ632" s="403"/>
      <c r="ER632" s="403"/>
      <c r="ES632" s="403"/>
      <c r="ET632" s="253"/>
      <c r="EU632" s="253"/>
      <c r="EV632" s="252"/>
      <c r="EW632" s="402"/>
      <c r="EX632" s="403"/>
      <c r="EY632" s="403"/>
      <c r="EZ632" s="403"/>
      <c r="FA632" s="403"/>
      <c r="FB632" s="253"/>
      <c r="FC632" s="253"/>
      <c r="FD632" s="252"/>
      <c r="FE632" s="402"/>
      <c r="FF632" s="403"/>
      <c r="FG632" s="403"/>
      <c r="FH632" s="403"/>
      <c r="FI632" s="403"/>
      <c r="FJ632" s="253"/>
      <c r="FK632" s="253"/>
      <c r="FL632" s="252"/>
      <c r="FM632" s="402"/>
      <c r="FN632" s="403"/>
      <c r="FO632" s="403"/>
      <c r="FP632" s="403"/>
      <c r="FQ632" s="403"/>
      <c r="FR632" s="253"/>
      <c r="FS632" s="253"/>
      <c r="FT632" s="252"/>
      <c r="FU632" s="402"/>
      <c r="FV632" s="403"/>
      <c r="FW632" s="403"/>
      <c r="FX632" s="403"/>
      <c r="FY632" s="403"/>
      <c r="FZ632" s="253"/>
      <c r="GA632" s="253"/>
      <c r="GB632" s="252"/>
      <c r="GC632" s="402"/>
      <c r="GD632" s="403"/>
      <c r="GE632" s="403"/>
      <c r="GF632" s="403"/>
      <c r="GG632" s="403"/>
      <c r="GH632" s="253"/>
      <c r="GI632" s="253"/>
      <c r="GJ632" s="252"/>
      <c r="GK632" s="402"/>
      <c r="GL632" s="403"/>
      <c r="GM632" s="403"/>
      <c r="GN632" s="403"/>
      <c r="GO632" s="403"/>
      <c r="GP632" s="253"/>
      <c r="GQ632" s="253"/>
      <c r="GR632" s="252"/>
      <c r="GS632" s="402"/>
      <c r="GT632" s="403"/>
      <c r="GU632" s="403"/>
      <c r="GV632" s="403"/>
      <c r="GW632" s="403"/>
      <c r="GX632" s="253"/>
      <c r="GY632" s="253"/>
      <c r="GZ632" s="252"/>
      <c r="HA632" s="402"/>
      <c r="HB632" s="403"/>
      <c r="HC632" s="403"/>
      <c r="HD632" s="403"/>
      <c r="HE632" s="403"/>
      <c r="HF632" s="253"/>
      <c r="HG632" s="253"/>
      <c r="HH632" s="252"/>
      <c r="HI632" s="402"/>
      <c r="HJ632" s="403"/>
      <c r="HK632" s="403"/>
      <c r="HL632" s="403"/>
      <c r="HM632" s="403"/>
      <c r="HN632" s="253"/>
      <c r="HO632" s="253"/>
      <c r="HP632" s="252"/>
      <c r="HQ632" s="402"/>
      <c r="HR632" s="403"/>
      <c r="HS632" s="403"/>
      <c r="HT632" s="403"/>
      <c r="HU632" s="403"/>
      <c r="HV632" s="253"/>
      <c r="HW632" s="253"/>
      <c r="HX632" s="252"/>
      <c r="HY632" s="402"/>
      <c r="HZ632" s="403"/>
      <c r="IA632" s="403"/>
      <c r="IB632" s="403"/>
      <c r="IC632" s="403"/>
      <c r="ID632" s="253"/>
      <c r="IE632" s="253"/>
      <c r="IF632" s="252"/>
      <c r="IG632" s="402"/>
      <c r="IH632" s="403"/>
      <c r="II632" s="403"/>
      <c r="IJ632" s="403"/>
      <c r="IK632" s="403"/>
      <c r="IL632" s="253"/>
      <c r="IM632" s="253"/>
      <c r="IN632" s="252"/>
      <c r="IO632" s="402"/>
      <c r="IP632" s="403"/>
      <c r="IQ632" s="403"/>
      <c r="IR632" s="403"/>
      <c r="IS632" s="403"/>
      <c r="IT632" s="253"/>
      <c r="IU632" s="253"/>
      <c r="IV632" s="252"/>
    </row>
    <row r="633" spans="1:8" ht="15" customHeight="1">
      <c r="A633" s="111"/>
      <c r="B633" s="164"/>
      <c r="C633" s="164"/>
      <c r="D633" s="164"/>
      <c r="E633" s="164"/>
      <c r="F633" s="165"/>
      <c r="G633" s="165"/>
      <c r="H633" s="197"/>
    </row>
    <row r="634" spans="1:8" ht="13.5" customHeight="1" thickBot="1">
      <c r="A634" s="138"/>
      <c r="B634" s="58"/>
      <c r="C634" s="58"/>
      <c r="D634" s="58"/>
      <c r="E634" s="58"/>
      <c r="F634" s="76"/>
      <c r="G634" s="76"/>
      <c r="H634" s="202"/>
    </row>
    <row r="635" spans="1:8" ht="12.75" customHeight="1">
      <c r="A635" s="11" t="s">
        <v>56</v>
      </c>
      <c r="B635" s="12" t="s">
        <v>58</v>
      </c>
      <c r="C635" s="11" t="s">
        <v>30</v>
      </c>
      <c r="D635" s="13" t="s">
        <v>30</v>
      </c>
      <c r="E635" s="5" t="s">
        <v>55</v>
      </c>
      <c r="F635" s="147" t="s">
        <v>164</v>
      </c>
      <c r="G635" s="352" t="s">
        <v>179</v>
      </c>
      <c r="H635" s="341" t="s">
        <v>162</v>
      </c>
    </row>
    <row r="636" spans="1:8" ht="14.25" customHeight="1" thickBot="1">
      <c r="A636" s="14" t="s">
        <v>57</v>
      </c>
      <c r="B636" s="162" t="s">
        <v>57</v>
      </c>
      <c r="C636" s="14" t="s">
        <v>57</v>
      </c>
      <c r="D636" s="163" t="s">
        <v>57</v>
      </c>
      <c r="E636" s="6"/>
      <c r="F636" s="148">
        <v>2012</v>
      </c>
      <c r="G636" s="353"/>
      <c r="H636" s="342"/>
    </row>
    <row r="637" spans="1:8" s="87" customFormat="1" ht="25.5" customHeight="1" thickBot="1">
      <c r="A637" s="224">
        <v>27</v>
      </c>
      <c r="B637" s="347" t="s">
        <v>145</v>
      </c>
      <c r="C637" s="348"/>
      <c r="D637" s="348"/>
      <c r="E637" s="348"/>
      <c r="F637" s="348"/>
      <c r="G637" s="225"/>
      <c r="H637" s="232"/>
    </row>
    <row r="638" spans="1:8" ht="30" customHeight="1">
      <c r="A638" s="88"/>
      <c r="B638" s="18">
        <v>320</v>
      </c>
      <c r="C638" s="87"/>
      <c r="D638" s="33">
        <v>4111</v>
      </c>
      <c r="E638" s="32" t="s">
        <v>79</v>
      </c>
      <c r="F638" s="70">
        <v>672500</v>
      </c>
      <c r="G638" s="70">
        <v>621085.75</v>
      </c>
      <c r="H638" s="61">
        <f t="shared" si="16"/>
        <v>92.35475836431227</v>
      </c>
    </row>
    <row r="639" spans="1:8" ht="30" customHeight="1">
      <c r="A639" s="88"/>
      <c r="B639" s="1">
        <v>320</v>
      </c>
      <c r="C639" s="87"/>
      <c r="D639" s="91">
        <v>4112</v>
      </c>
      <c r="E639" s="92" t="s">
        <v>70</v>
      </c>
      <c r="F639" s="72">
        <v>98300</v>
      </c>
      <c r="G639" s="72">
        <v>87783.12</v>
      </c>
      <c r="H639" s="61">
        <f t="shared" si="16"/>
        <v>89.30124109867751</v>
      </c>
    </row>
    <row r="640" spans="1:8" s="87" customFormat="1" ht="30" customHeight="1">
      <c r="A640" s="106"/>
      <c r="B640" s="1">
        <v>320</v>
      </c>
      <c r="C640" s="104"/>
      <c r="D640" s="8">
        <v>4113</v>
      </c>
      <c r="E640" s="94" t="s">
        <v>112</v>
      </c>
      <c r="F640" s="72">
        <v>260700</v>
      </c>
      <c r="G640" s="72">
        <v>234087.77</v>
      </c>
      <c r="H640" s="61">
        <f t="shared" si="16"/>
        <v>89.7920099731492</v>
      </c>
    </row>
    <row r="641" spans="1:8" ht="30" customHeight="1">
      <c r="A641" s="88"/>
      <c r="B641" s="18">
        <v>320</v>
      </c>
      <c r="C641" s="87"/>
      <c r="D641" s="35">
        <v>4114</v>
      </c>
      <c r="E641" s="87" t="s">
        <v>113</v>
      </c>
      <c r="F641" s="70">
        <v>176000</v>
      </c>
      <c r="G641" s="70">
        <v>158886.44</v>
      </c>
      <c r="H641" s="61">
        <f t="shared" si="16"/>
        <v>90.27638636363636</v>
      </c>
    </row>
    <row r="642" spans="1:8" ht="30" customHeight="1">
      <c r="A642" s="190" t="s">
        <v>161</v>
      </c>
      <c r="B642" s="15">
        <v>320</v>
      </c>
      <c r="C642" s="87"/>
      <c r="D642" s="91">
        <v>4115</v>
      </c>
      <c r="E642" s="92" t="s">
        <v>63</v>
      </c>
      <c r="F642" s="141">
        <v>14500</v>
      </c>
      <c r="G642" s="141">
        <v>13171.57</v>
      </c>
      <c r="H642" s="61">
        <f t="shared" si="16"/>
        <v>90.83841379310344</v>
      </c>
    </row>
    <row r="643" spans="1:8" ht="30" customHeight="1">
      <c r="A643" s="88"/>
      <c r="B643" s="8"/>
      <c r="C643" s="10">
        <v>411</v>
      </c>
      <c r="D643" s="21"/>
      <c r="E643" s="95" t="s">
        <v>0</v>
      </c>
      <c r="F643" s="52">
        <f>F638+F639+F640+F641+F642</f>
        <v>1222000</v>
      </c>
      <c r="G643" s="52">
        <f>G638+G639+G640+G641+G642</f>
        <v>1115014.6500000001</v>
      </c>
      <c r="H643" s="228">
        <f t="shared" si="16"/>
        <v>91.24506137479543</v>
      </c>
    </row>
    <row r="644" spans="1:8" ht="30" customHeight="1">
      <c r="A644" s="88"/>
      <c r="B644" s="1">
        <v>320</v>
      </c>
      <c r="C644" s="87"/>
      <c r="D644" s="8">
        <v>4125</v>
      </c>
      <c r="E644" s="9" t="s">
        <v>72</v>
      </c>
      <c r="F644" s="72">
        <v>50500</v>
      </c>
      <c r="G644" s="72">
        <v>48286.74</v>
      </c>
      <c r="H644" s="61">
        <f t="shared" si="16"/>
        <v>95.61730693069308</v>
      </c>
    </row>
    <row r="645" spans="1:8" ht="30" customHeight="1">
      <c r="A645" s="88"/>
      <c r="B645" s="1">
        <v>320</v>
      </c>
      <c r="C645" s="87"/>
      <c r="D645" s="8">
        <v>4129</v>
      </c>
      <c r="E645" s="9" t="s">
        <v>73</v>
      </c>
      <c r="F645" s="72">
        <v>1000</v>
      </c>
      <c r="G645" s="72">
        <v>0</v>
      </c>
      <c r="H645" s="61">
        <f t="shared" si="16"/>
        <v>0</v>
      </c>
    </row>
    <row r="646" spans="1:8" ht="30" customHeight="1">
      <c r="A646" s="88"/>
      <c r="B646" s="8"/>
      <c r="C646" s="10">
        <v>412</v>
      </c>
      <c r="D646" s="21"/>
      <c r="E646" s="28" t="s">
        <v>4</v>
      </c>
      <c r="F646" s="53">
        <f>F644+F645</f>
        <v>51500</v>
      </c>
      <c r="G646" s="53">
        <f>G644+G645</f>
        <v>48286.74</v>
      </c>
      <c r="H646" s="228">
        <f t="shared" si="16"/>
        <v>93.76066019417475</v>
      </c>
    </row>
    <row r="647" spans="1:8" ht="30" customHeight="1">
      <c r="A647" s="88"/>
      <c r="B647" s="1">
        <v>320</v>
      </c>
      <c r="C647" s="104"/>
      <c r="D647" s="108">
        <v>4131</v>
      </c>
      <c r="E647" s="311" t="s">
        <v>25</v>
      </c>
      <c r="F647" s="72">
        <v>120000</v>
      </c>
      <c r="G647" s="72">
        <v>84420.91</v>
      </c>
      <c r="H647" s="61">
        <f t="shared" si="16"/>
        <v>70.35075833333335</v>
      </c>
    </row>
    <row r="648" spans="1:8" ht="30" customHeight="1">
      <c r="A648" s="88"/>
      <c r="B648" s="1">
        <v>320</v>
      </c>
      <c r="C648" s="87"/>
      <c r="D648" s="91">
        <v>4132</v>
      </c>
      <c r="E648" s="9" t="s">
        <v>9</v>
      </c>
      <c r="F648" s="72">
        <v>1000</v>
      </c>
      <c r="G648" s="72">
        <v>2062.6</v>
      </c>
      <c r="H648" s="61">
        <f t="shared" si="16"/>
        <v>206.26</v>
      </c>
    </row>
    <row r="649" spans="1:8" ht="30" customHeight="1">
      <c r="A649" s="88"/>
      <c r="B649" s="1">
        <v>435</v>
      </c>
      <c r="C649" s="87"/>
      <c r="D649" s="8">
        <v>4134</v>
      </c>
      <c r="E649" s="9" t="s">
        <v>26</v>
      </c>
      <c r="F649" s="72">
        <v>33000</v>
      </c>
      <c r="G649" s="72">
        <v>33759.02</v>
      </c>
      <c r="H649" s="61">
        <f t="shared" si="16"/>
        <v>102.30006060606061</v>
      </c>
    </row>
    <row r="650" spans="1:8" ht="30" customHeight="1">
      <c r="A650" s="88"/>
      <c r="B650" s="1">
        <v>320</v>
      </c>
      <c r="C650" s="87"/>
      <c r="D650" s="8">
        <v>4135</v>
      </c>
      <c r="E650" s="9" t="s">
        <v>118</v>
      </c>
      <c r="F650" s="72">
        <v>10000</v>
      </c>
      <c r="G650" s="72">
        <v>9998.12</v>
      </c>
      <c r="H650" s="61">
        <f t="shared" si="16"/>
        <v>99.9812</v>
      </c>
    </row>
    <row r="651" spans="1:8" ht="30" customHeight="1">
      <c r="A651" s="88"/>
      <c r="B651" s="1">
        <v>320</v>
      </c>
      <c r="C651" s="104"/>
      <c r="D651" s="105">
        <v>4139</v>
      </c>
      <c r="E651" s="137" t="s">
        <v>75</v>
      </c>
      <c r="F651" s="72">
        <v>41100</v>
      </c>
      <c r="G651" s="72">
        <v>43108.12</v>
      </c>
      <c r="H651" s="61">
        <f t="shared" si="16"/>
        <v>104.88593673965939</v>
      </c>
    </row>
    <row r="652" spans="1:8" ht="30" customHeight="1">
      <c r="A652" s="88"/>
      <c r="B652" s="35"/>
      <c r="C652" s="44">
        <v>413</v>
      </c>
      <c r="D652" s="28"/>
      <c r="E652" s="56" t="s">
        <v>74</v>
      </c>
      <c r="F652" s="52">
        <f>F647+F648+F649+F650+F651</f>
        <v>205100</v>
      </c>
      <c r="G652" s="52">
        <f>G647+G648+G649+G650+G651</f>
        <v>173348.77</v>
      </c>
      <c r="H652" s="228">
        <f t="shared" si="16"/>
        <v>84.51914675767918</v>
      </c>
    </row>
    <row r="653" spans="1:8" ht="30" customHeight="1">
      <c r="A653" s="88"/>
      <c r="B653" s="1">
        <v>412</v>
      </c>
      <c r="C653" s="139"/>
      <c r="D653" s="8">
        <v>4142</v>
      </c>
      <c r="E653" s="309" t="s">
        <v>184</v>
      </c>
      <c r="F653" s="57">
        <v>500</v>
      </c>
      <c r="G653" s="57">
        <v>216.5</v>
      </c>
      <c r="H653" s="61">
        <f t="shared" si="16"/>
        <v>43.3</v>
      </c>
    </row>
    <row r="654" spans="1:8" ht="30" customHeight="1">
      <c r="A654" s="88"/>
      <c r="B654" s="136">
        <v>412</v>
      </c>
      <c r="C654" s="139"/>
      <c r="D654" s="8">
        <v>4143</v>
      </c>
      <c r="E654" s="49" t="s">
        <v>155</v>
      </c>
      <c r="F654" s="57">
        <v>60000</v>
      </c>
      <c r="G654" s="57">
        <v>59164.82</v>
      </c>
      <c r="H654" s="60">
        <f t="shared" si="16"/>
        <v>98.60803333333334</v>
      </c>
    </row>
    <row r="655" spans="1:8" ht="30" customHeight="1">
      <c r="A655" s="88"/>
      <c r="B655" s="136">
        <v>412</v>
      </c>
      <c r="C655" s="139"/>
      <c r="D655" s="35">
        <v>4144</v>
      </c>
      <c r="E655" s="309" t="s">
        <v>185</v>
      </c>
      <c r="F655" s="57">
        <v>1000</v>
      </c>
      <c r="G655" s="57">
        <v>0</v>
      </c>
      <c r="H655" s="60"/>
    </row>
    <row r="656" spans="1:8" ht="30" customHeight="1" thickBot="1">
      <c r="A656" s="88"/>
      <c r="B656" s="35"/>
      <c r="C656" s="27">
        <v>414</v>
      </c>
      <c r="D656" s="91"/>
      <c r="E656" s="17" t="s">
        <v>120</v>
      </c>
      <c r="F656" s="53">
        <f>F653+F654+F655</f>
        <v>61500</v>
      </c>
      <c r="G656" s="53">
        <f>G653+G654+G655</f>
        <v>59381.32</v>
      </c>
      <c r="H656" s="65">
        <f t="shared" si="16"/>
        <v>96.5549918699187</v>
      </c>
    </row>
    <row r="657" spans="1:8" ht="30" customHeight="1" thickBot="1" thickTop="1">
      <c r="A657" s="344" t="s">
        <v>48</v>
      </c>
      <c r="B657" s="345"/>
      <c r="C657" s="345"/>
      <c r="D657" s="345"/>
      <c r="E657" s="346"/>
      <c r="F657" s="207">
        <f>F652+F646+F643+F656</f>
        <v>1540100</v>
      </c>
      <c r="G657" s="207">
        <f>G652+G646+G643+G656</f>
        <v>1396031.4800000002</v>
      </c>
      <c r="H657" s="241">
        <f t="shared" si="16"/>
        <v>90.64550873319915</v>
      </c>
    </row>
    <row r="658" spans="1:8" ht="30" customHeight="1" thickBot="1">
      <c r="A658" s="374" t="s">
        <v>96</v>
      </c>
      <c r="B658" s="375"/>
      <c r="C658" s="375"/>
      <c r="D658" s="375"/>
      <c r="E658" s="376"/>
      <c r="F658" s="213">
        <f>F657+F616+F594+F578+F551+F535+F514+F498+F478+F460+F441+F422+F403+F385+F364+F320+F303+F279+F263+F242+F196+F175+F155+F138+F345+F632</f>
        <v>43150740</v>
      </c>
      <c r="G658" s="213">
        <f>G657+G616+G594+G578+G551+G535+G514+G498+G478+G460+G441+G422+G403+G385+G364+G320+G303+G279+G263+G242+G196+G175+G155+G138+G345+G632</f>
        <v>41236281.61</v>
      </c>
      <c r="H658" s="240">
        <f t="shared" si="16"/>
        <v>95.5633243137893</v>
      </c>
    </row>
    <row r="659" spans="1:8" ht="11.25" customHeight="1">
      <c r="A659" s="142"/>
      <c r="B659" s="142"/>
      <c r="C659" s="142"/>
      <c r="D659" s="142"/>
      <c r="E659" s="142"/>
      <c r="F659" s="75"/>
      <c r="G659" s="75"/>
      <c r="H659" s="75"/>
    </row>
    <row r="660" spans="1:8" s="87" customFormat="1" ht="18" customHeight="1">
      <c r="A660" s="359" t="s">
        <v>154</v>
      </c>
      <c r="B660" s="359"/>
      <c r="C660" s="359"/>
      <c r="D660" s="359"/>
      <c r="E660" s="359"/>
      <c r="F660" s="359"/>
      <c r="G660" s="143"/>
      <c r="H660" s="191"/>
    </row>
    <row r="661" spans="1:8" s="87" customFormat="1" ht="39.75" customHeight="1">
      <c r="A661" s="358" t="s">
        <v>180</v>
      </c>
      <c r="B661" s="358"/>
      <c r="C661" s="358"/>
      <c r="D661" s="358"/>
      <c r="E661" s="358"/>
      <c r="F661" s="358"/>
      <c r="G661" s="358"/>
      <c r="H661" s="358"/>
    </row>
    <row r="662" spans="1:2" s="79" customFormat="1" ht="19.5" customHeight="1">
      <c r="A662" s="79" t="s">
        <v>194</v>
      </c>
      <c r="B662" s="144"/>
    </row>
    <row r="663" spans="1:4" ht="18" customHeight="1">
      <c r="A663" s="79" t="s">
        <v>195</v>
      </c>
      <c r="B663" s="144"/>
      <c r="C663" s="79"/>
      <c r="D663" s="79"/>
    </row>
    <row r="664" ht="9" customHeight="1"/>
    <row r="665" spans="1:8" ht="16.5" customHeight="1">
      <c r="A665" s="359" t="s">
        <v>33</v>
      </c>
      <c r="B665" s="359"/>
      <c r="C665" s="359"/>
      <c r="D665" s="359"/>
      <c r="E665" s="359"/>
      <c r="F665" s="359"/>
      <c r="G665" s="143"/>
      <c r="H665" s="191"/>
    </row>
    <row r="666" spans="1:8" ht="13.5" customHeight="1">
      <c r="A666" s="143"/>
      <c r="B666" s="143"/>
      <c r="C666" s="143"/>
      <c r="D666" s="143"/>
      <c r="E666" s="143"/>
      <c r="F666" s="357" t="s">
        <v>34</v>
      </c>
      <c r="G666" s="357"/>
      <c r="H666" s="357"/>
    </row>
    <row r="667" spans="1:8" ht="18" customHeight="1">
      <c r="A667" s="143"/>
      <c r="B667" s="143"/>
      <c r="C667" s="143"/>
      <c r="D667" s="143"/>
      <c r="E667" s="143"/>
      <c r="F667" s="357" t="s">
        <v>170</v>
      </c>
      <c r="G667" s="357"/>
      <c r="H667" s="357"/>
    </row>
    <row r="668" spans="1:8" ht="15.75" customHeight="1">
      <c r="A668" s="50"/>
      <c r="B668" s="51"/>
      <c r="C668" s="50"/>
      <c r="D668" s="50"/>
      <c r="E668" s="50"/>
      <c r="F668" s="191"/>
      <c r="G668" s="191"/>
      <c r="H668" s="191"/>
    </row>
    <row r="669" ht="15">
      <c r="B669" s="145"/>
    </row>
    <row r="670" ht="15">
      <c r="B670" s="145"/>
    </row>
    <row r="671" ht="15">
      <c r="B671" s="145"/>
    </row>
    <row r="672" ht="15">
      <c r="B672" s="145"/>
    </row>
  </sheetData>
  <sheetProtection/>
  <mergeCells count="185">
    <mergeCell ref="HY632:IC632"/>
    <mergeCell ref="IG632:IK632"/>
    <mergeCell ref="DI632:DM632"/>
    <mergeCell ref="DQ632:DU632"/>
    <mergeCell ref="DY632:EC632"/>
    <mergeCell ref="EG632:EK632"/>
    <mergeCell ref="EO632:ES632"/>
    <mergeCell ref="EW632:FA632"/>
    <mergeCell ref="IO632:IS632"/>
    <mergeCell ref="FE632:FI632"/>
    <mergeCell ref="FM632:FQ632"/>
    <mergeCell ref="FU632:FY632"/>
    <mergeCell ref="GC632:GG632"/>
    <mergeCell ref="GK632:GO632"/>
    <mergeCell ref="GS632:GW632"/>
    <mergeCell ref="HA632:HE632"/>
    <mergeCell ref="HI632:HM632"/>
    <mergeCell ref="HQ632:HU632"/>
    <mergeCell ref="BM632:BQ632"/>
    <mergeCell ref="BU632:BY632"/>
    <mergeCell ref="CC632:CG632"/>
    <mergeCell ref="CK632:CO632"/>
    <mergeCell ref="CS632:CW632"/>
    <mergeCell ref="DA632:DE632"/>
    <mergeCell ref="IH617:IL617"/>
    <mergeCell ref="IP617:IT617"/>
    <mergeCell ref="I632:M632"/>
    <mergeCell ref="Q632:U632"/>
    <mergeCell ref="Y632:AC632"/>
    <mergeCell ref="AG632:AK632"/>
    <mergeCell ref="AO632:AS632"/>
    <mergeCell ref="AW632:BA632"/>
    <mergeCell ref="BE632:BI632"/>
    <mergeCell ref="GL617:GP617"/>
    <mergeCell ref="GT617:GX617"/>
    <mergeCell ref="HB617:HF617"/>
    <mergeCell ref="HJ617:HN617"/>
    <mergeCell ref="HR617:HV617"/>
    <mergeCell ref="HZ617:ID617"/>
    <mergeCell ref="EP617:ET617"/>
    <mergeCell ref="EX617:FB617"/>
    <mergeCell ref="FF617:FJ617"/>
    <mergeCell ref="FN617:FR617"/>
    <mergeCell ref="FV617:FZ617"/>
    <mergeCell ref="CD617:CH617"/>
    <mergeCell ref="CL617:CP617"/>
    <mergeCell ref="GD617:GH617"/>
    <mergeCell ref="CT617:CX617"/>
    <mergeCell ref="DB617:DF617"/>
    <mergeCell ref="DJ617:DN617"/>
    <mergeCell ref="DR617:DV617"/>
    <mergeCell ref="DZ617:ED617"/>
    <mergeCell ref="EH617:EL617"/>
    <mergeCell ref="AH617:AL617"/>
    <mergeCell ref="AP617:AT617"/>
    <mergeCell ref="AX617:BB617"/>
    <mergeCell ref="BF617:BJ617"/>
    <mergeCell ref="BN617:BR617"/>
    <mergeCell ref="BV617:BZ617"/>
    <mergeCell ref="B617:F617"/>
    <mergeCell ref="J617:N617"/>
    <mergeCell ref="R617:V617"/>
    <mergeCell ref="Z617:AD617"/>
    <mergeCell ref="G554:G555"/>
    <mergeCell ref="A551:E551"/>
    <mergeCell ref="G284:G285"/>
    <mergeCell ref="A138:E138"/>
    <mergeCell ref="A632:E632"/>
    <mergeCell ref="B599:F599"/>
    <mergeCell ref="A535:E535"/>
    <mergeCell ref="B386:F386"/>
    <mergeCell ref="A441:E441"/>
    <mergeCell ref="G367:G368"/>
    <mergeCell ref="B556:F556"/>
    <mergeCell ref="B536:F536"/>
    <mergeCell ref="G518:G519"/>
    <mergeCell ref="H518:H519"/>
    <mergeCell ref="A364:E364"/>
    <mergeCell ref="A117:H117"/>
    <mergeCell ref="G405:G406"/>
    <mergeCell ref="G443:G444"/>
    <mergeCell ref="G481:G482"/>
    <mergeCell ref="A422:E422"/>
    <mergeCell ref="H367:H368"/>
    <mergeCell ref="H405:H406"/>
    <mergeCell ref="H443:H444"/>
    <mergeCell ref="H481:H482"/>
    <mergeCell ref="H554:H555"/>
    <mergeCell ref="H597:H598"/>
    <mergeCell ref="A21:H21"/>
    <mergeCell ref="D58:E58"/>
    <mergeCell ref="D111:E111"/>
    <mergeCell ref="D53:E53"/>
    <mergeCell ref="A25:H25"/>
    <mergeCell ref="A24:H24"/>
    <mergeCell ref="A26:H26"/>
    <mergeCell ref="D33:E33"/>
    <mergeCell ref="D38:E38"/>
    <mergeCell ref="H28:H29"/>
    <mergeCell ref="H61:H62"/>
    <mergeCell ref="D54:E54"/>
    <mergeCell ref="D47:E47"/>
    <mergeCell ref="D30:D32"/>
    <mergeCell ref="D41:E41"/>
    <mergeCell ref="H30:H32"/>
    <mergeCell ref="B264:F264"/>
    <mergeCell ref="D60:E60"/>
    <mergeCell ref="A115:H115"/>
    <mergeCell ref="D56:E56"/>
    <mergeCell ref="G28:G29"/>
    <mergeCell ref="G30:G32"/>
    <mergeCell ref="G61:G62"/>
    <mergeCell ref="G245:G246"/>
    <mergeCell ref="H199:H200"/>
    <mergeCell ref="H245:H246"/>
    <mergeCell ref="A7:H7"/>
    <mergeCell ref="A6:H6"/>
    <mergeCell ref="A16:H16"/>
    <mergeCell ref="A19:H19"/>
    <mergeCell ref="A665:F665"/>
    <mergeCell ref="A658:E658"/>
    <mergeCell ref="A657:E657"/>
    <mergeCell ref="B369:F369"/>
    <mergeCell ref="A498:E498"/>
    <mergeCell ref="A263:E263"/>
    <mergeCell ref="A2:H2"/>
    <mergeCell ref="A12:H12"/>
    <mergeCell ref="A14:H14"/>
    <mergeCell ref="A23:H23"/>
    <mergeCell ref="A22:H22"/>
    <mergeCell ref="A594:E594"/>
    <mergeCell ref="B499:F499"/>
    <mergeCell ref="B520:F520"/>
    <mergeCell ref="A514:E514"/>
    <mergeCell ref="B483:F483"/>
    <mergeCell ref="B346:F346"/>
    <mergeCell ref="B461:F461"/>
    <mergeCell ref="A279:E279"/>
    <mergeCell ref="A303:E303"/>
    <mergeCell ref="A345:E345"/>
    <mergeCell ref="A478:E478"/>
    <mergeCell ref="A460:E460"/>
    <mergeCell ref="A385:E385"/>
    <mergeCell ref="B407:F407"/>
    <mergeCell ref="B325:H325"/>
    <mergeCell ref="F667:H667"/>
    <mergeCell ref="A616:E616"/>
    <mergeCell ref="B637:F637"/>
    <mergeCell ref="A578:E578"/>
    <mergeCell ref="B579:F579"/>
    <mergeCell ref="A661:H661"/>
    <mergeCell ref="F666:H666"/>
    <mergeCell ref="A660:F660"/>
    <mergeCell ref="G597:G598"/>
    <mergeCell ref="G635:G636"/>
    <mergeCell ref="H284:H285"/>
    <mergeCell ref="B247:F247"/>
    <mergeCell ref="B286:F286"/>
    <mergeCell ref="H323:H324"/>
    <mergeCell ref="A155:E155"/>
    <mergeCell ref="B120:F120"/>
    <mergeCell ref="A320:E320"/>
    <mergeCell ref="B176:F176"/>
    <mergeCell ref="G323:G324"/>
    <mergeCell ref="B201:F201"/>
    <mergeCell ref="A113:H113"/>
    <mergeCell ref="G118:G119"/>
    <mergeCell ref="G158:G159"/>
    <mergeCell ref="G199:G200"/>
    <mergeCell ref="A196:E196"/>
    <mergeCell ref="A116:E116"/>
    <mergeCell ref="B160:F160"/>
    <mergeCell ref="A175:E175"/>
    <mergeCell ref="B139:F139"/>
    <mergeCell ref="H118:H119"/>
    <mergeCell ref="H158:H159"/>
    <mergeCell ref="F30:F32"/>
    <mergeCell ref="A112:H112"/>
    <mergeCell ref="H635:H636"/>
    <mergeCell ref="A15:H15"/>
    <mergeCell ref="A242:E242"/>
    <mergeCell ref="B445:F445"/>
    <mergeCell ref="B423:F423"/>
    <mergeCell ref="B304:F304"/>
    <mergeCell ref="A403:E403"/>
  </mergeCells>
  <printOptions horizontalCentered="1"/>
  <pageMargins left="0.7480314960629921" right="0.3937007874015748" top="0.5118110236220472" bottom="0.7480314960629921" header="0.2755905511811024" footer="0.5118110236220472"/>
  <pageSetup horizontalDpi="600" verticalDpi="600" orientation="portrait" scale="69" r:id="rId1"/>
  <headerFooter alignWithMargins="0">
    <oddFooter>&amp;C&amp;P</oddFooter>
  </headerFooter>
  <rowBreaks count="6" manualBreakCount="6">
    <brk id="27" max="7" man="1"/>
    <brk id="111" max="7" man="1"/>
    <brk id="197" max="7" man="1"/>
    <brk id="320" max="7" man="1"/>
    <brk id="403" max="7" man="1"/>
    <brk id="4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acirgic</cp:lastModifiedBy>
  <cp:lastPrinted>2013-05-17T13:08:23Z</cp:lastPrinted>
  <dcterms:created xsi:type="dcterms:W3CDTF">2004-10-18T07:49:55Z</dcterms:created>
  <dcterms:modified xsi:type="dcterms:W3CDTF">2013-07-02T08:16:48Z</dcterms:modified>
  <cp:category/>
  <cp:version/>
  <cp:contentType/>
  <cp:contentStatus/>
</cp:coreProperties>
</file>